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4560" windowHeight="15620" tabRatio="500"/>
  </bookViews>
  <sheets>
    <sheet name="Berechnunge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" i="1" l="1"/>
  <c r="T3" i="1"/>
  <c r="Q4" i="1"/>
  <c r="T4" i="1"/>
  <c r="Q5" i="1"/>
  <c r="T5" i="1"/>
  <c r="Q6" i="1"/>
  <c r="T6" i="1"/>
  <c r="Q2" i="1"/>
  <c r="T2" i="1"/>
  <c r="G5" i="1"/>
  <c r="G4" i="1"/>
  <c r="J8" i="1"/>
  <c r="S6" i="1"/>
  <c r="S4" i="1"/>
  <c r="S5" i="1"/>
  <c r="I8" i="1"/>
  <c r="R6" i="1"/>
  <c r="R4" i="1"/>
  <c r="R5" i="1"/>
  <c r="H8" i="1"/>
  <c r="G8" i="1"/>
  <c r="F5" i="1"/>
  <c r="F4" i="1"/>
  <c r="F8" i="1"/>
  <c r="E8" i="1"/>
  <c r="D8" i="1"/>
  <c r="C8" i="1"/>
  <c r="G7" i="1"/>
  <c r="F7" i="1"/>
  <c r="F6" i="1"/>
  <c r="G6" i="1"/>
  <c r="W42" i="1"/>
  <c r="W41" i="1"/>
  <c r="W40" i="1"/>
  <c r="W39" i="1"/>
  <c r="W38" i="1"/>
  <c r="W37" i="1"/>
  <c r="W36" i="1"/>
  <c r="W35" i="1"/>
  <c r="W34" i="1"/>
  <c r="W33" i="1"/>
  <c r="W32" i="1"/>
  <c r="R42" i="1"/>
  <c r="R41" i="1"/>
  <c r="R40" i="1"/>
  <c r="R39" i="1"/>
  <c r="R38" i="1"/>
  <c r="R37" i="1"/>
  <c r="R36" i="1"/>
  <c r="R35" i="1"/>
  <c r="R34" i="1"/>
  <c r="R33" i="1"/>
  <c r="R32" i="1"/>
  <c r="M42" i="1"/>
  <c r="M41" i="1"/>
  <c r="M40" i="1"/>
  <c r="M39" i="1"/>
  <c r="M38" i="1"/>
  <c r="M37" i="1"/>
  <c r="M36" i="1"/>
  <c r="M35" i="1"/>
  <c r="M34" i="1"/>
  <c r="M33" i="1"/>
  <c r="M32" i="1"/>
  <c r="H42" i="1"/>
  <c r="H41" i="1"/>
  <c r="H40" i="1"/>
  <c r="H39" i="1"/>
  <c r="H38" i="1"/>
  <c r="H37" i="1"/>
  <c r="H36" i="1"/>
  <c r="H35" i="1"/>
  <c r="H34" i="1"/>
  <c r="H33" i="1"/>
  <c r="H32" i="1"/>
  <c r="C42" i="1"/>
  <c r="C41" i="1"/>
  <c r="C40" i="1"/>
  <c r="C39" i="1"/>
  <c r="C38" i="1"/>
  <c r="C37" i="1"/>
  <c r="C36" i="1"/>
  <c r="C35" i="1"/>
  <c r="C34" i="1"/>
  <c r="C33" i="1"/>
  <c r="C32" i="1"/>
  <c r="W24" i="1"/>
  <c r="W23" i="1"/>
  <c r="W22" i="1"/>
  <c r="W21" i="1"/>
  <c r="W20" i="1"/>
  <c r="W19" i="1"/>
  <c r="W18" i="1"/>
  <c r="W17" i="1"/>
  <c r="W16" i="1"/>
  <c r="W15" i="1"/>
  <c r="W14" i="1"/>
  <c r="R24" i="1"/>
  <c r="R23" i="1"/>
  <c r="R22" i="1"/>
  <c r="R21" i="1"/>
  <c r="R20" i="1"/>
  <c r="R19" i="1"/>
  <c r="R18" i="1"/>
  <c r="R17" i="1"/>
  <c r="R16" i="1"/>
  <c r="R15" i="1"/>
  <c r="R14" i="1"/>
  <c r="M24" i="1"/>
  <c r="M23" i="1"/>
  <c r="M22" i="1"/>
  <c r="M21" i="1"/>
  <c r="M20" i="1"/>
  <c r="M19" i="1"/>
  <c r="M18" i="1"/>
  <c r="M17" i="1"/>
  <c r="M16" i="1"/>
  <c r="M15" i="1"/>
  <c r="M14" i="1"/>
  <c r="H24" i="1"/>
  <c r="H23" i="1"/>
  <c r="H22" i="1"/>
  <c r="H21" i="1"/>
  <c r="H20" i="1"/>
  <c r="H19" i="1"/>
  <c r="H18" i="1"/>
  <c r="H17" i="1"/>
  <c r="H16" i="1"/>
  <c r="H15" i="1"/>
  <c r="H14" i="1"/>
  <c r="C24" i="1"/>
  <c r="C23" i="1"/>
  <c r="C22" i="1"/>
  <c r="C21" i="1"/>
  <c r="C20" i="1"/>
  <c r="C19" i="1"/>
  <c r="C18" i="1"/>
  <c r="C17" i="1"/>
  <c r="C16" i="1"/>
  <c r="C15" i="1"/>
  <c r="C14" i="1"/>
  <c r="Z42" i="1"/>
  <c r="Z41" i="1"/>
  <c r="Z40" i="1"/>
  <c r="Z39" i="1"/>
  <c r="Z38" i="1"/>
  <c r="Z37" i="1"/>
  <c r="Z36" i="1"/>
  <c r="Z35" i="1"/>
  <c r="Z34" i="1"/>
  <c r="Z33" i="1"/>
  <c r="Z32" i="1"/>
  <c r="Y42" i="1"/>
  <c r="Y41" i="1"/>
  <c r="Y40" i="1"/>
  <c r="Y39" i="1"/>
  <c r="Y38" i="1"/>
  <c r="Y37" i="1"/>
  <c r="Y36" i="1"/>
  <c r="Y35" i="1"/>
  <c r="Y34" i="1"/>
  <c r="Y33" i="1"/>
  <c r="Y32" i="1"/>
  <c r="X42" i="1"/>
  <c r="X41" i="1"/>
  <c r="X40" i="1"/>
  <c r="X39" i="1"/>
  <c r="X38" i="1"/>
  <c r="X37" i="1"/>
  <c r="X36" i="1"/>
  <c r="X35" i="1"/>
  <c r="X34" i="1"/>
  <c r="X33" i="1"/>
  <c r="X32" i="1"/>
  <c r="V42" i="1"/>
  <c r="V41" i="1"/>
  <c r="V40" i="1"/>
  <c r="V39" i="1"/>
  <c r="V38" i="1"/>
  <c r="V37" i="1"/>
  <c r="V36" i="1"/>
  <c r="V35" i="1"/>
  <c r="V34" i="1"/>
  <c r="V33" i="1"/>
  <c r="V32" i="1"/>
  <c r="U42" i="1"/>
  <c r="U41" i="1"/>
  <c r="U40" i="1"/>
  <c r="U39" i="1"/>
  <c r="U38" i="1"/>
  <c r="U37" i="1"/>
  <c r="U36" i="1"/>
  <c r="U35" i="1"/>
  <c r="U34" i="1"/>
  <c r="U33" i="1"/>
  <c r="U32" i="1"/>
  <c r="T42" i="1"/>
  <c r="T41" i="1"/>
  <c r="T40" i="1"/>
  <c r="T39" i="1"/>
  <c r="T38" i="1"/>
  <c r="T37" i="1"/>
  <c r="T36" i="1"/>
  <c r="T35" i="1"/>
  <c r="T34" i="1"/>
  <c r="T33" i="1"/>
  <c r="T32" i="1"/>
  <c r="S42" i="1"/>
  <c r="S41" i="1"/>
  <c r="S40" i="1"/>
  <c r="S39" i="1"/>
  <c r="S38" i="1"/>
  <c r="S37" i="1"/>
  <c r="S36" i="1"/>
  <c r="S35" i="1"/>
  <c r="S34" i="1"/>
  <c r="S33" i="1"/>
  <c r="S32" i="1"/>
  <c r="Q42" i="1"/>
  <c r="Q41" i="1"/>
  <c r="Q40" i="1"/>
  <c r="Q39" i="1"/>
  <c r="Q38" i="1"/>
  <c r="Q37" i="1"/>
  <c r="Q36" i="1"/>
  <c r="Q35" i="1"/>
  <c r="Q34" i="1"/>
  <c r="Q33" i="1"/>
  <c r="Q32" i="1"/>
  <c r="P42" i="1"/>
  <c r="P41" i="1"/>
  <c r="P40" i="1"/>
  <c r="P39" i="1"/>
  <c r="P38" i="1"/>
  <c r="P37" i="1"/>
  <c r="P36" i="1"/>
  <c r="P35" i="1"/>
  <c r="P34" i="1"/>
  <c r="P33" i="1"/>
  <c r="P32" i="1"/>
  <c r="O42" i="1"/>
  <c r="O41" i="1"/>
  <c r="O40" i="1"/>
  <c r="O39" i="1"/>
  <c r="O38" i="1"/>
  <c r="O37" i="1"/>
  <c r="O36" i="1"/>
  <c r="O35" i="1"/>
  <c r="O34" i="1"/>
  <c r="O33" i="1"/>
  <c r="O32" i="1"/>
  <c r="N42" i="1"/>
  <c r="N41" i="1"/>
  <c r="N40" i="1"/>
  <c r="N39" i="1"/>
  <c r="N38" i="1"/>
  <c r="N37" i="1"/>
  <c r="N36" i="1"/>
  <c r="N35" i="1"/>
  <c r="N34" i="1"/>
  <c r="N33" i="1"/>
  <c r="N32" i="1"/>
  <c r="L42" i="1"/>
  <c r="L41" i="1"/>
  <c r="L40" i="1"/>
  <c r="L39" i="1"/>
  <c r="L38" i="1"/>
  <c r="L37" i="1"/>
  <c r="L36" i="1"/>
  <c r="L35" i="1"/>
  <c r="L34" i="1"/>
  <c r="L33" i="1"/>
  <c r="L32" i="1"/>
  <c r="K42" i="1"/>
  <c r="K41" i="1"/>
  <c r="K40" i="1"/>
  <c r="K39" i="1"/>
  <c r="K38" i="1"/>
  <c r="K37" i="1"/>
  <c r="K36" i="1"/>
  <c r="K35" i="1"/>
  <c r="K34" i="1"/>
  <c r="K33" i="1"/>
  <c r="K32" i="1"/>
  <c r="J42" i="1"/>
  <c r="J41" i="1"/>
  <c r="J40" i="1"/>
  <c r="J39" i="1"/>
  <c r="J38" i="1"/>
  <c r="J37" i="1"/>
  <c r="J36" i="1"/>
  <c r="J35" i="1"/>
  <c r="J34" i="1"/>
  <c r="J33" i="1"/>
  <c r="J32" i="1"/>
  <c r="R3" i="1"/>
  <c r="I42" i="1"/>
  <c r="I41" i="1"/>
  <c r="I40" i="1"/>
  <c r="I39" i="1"/>
  <c r="I38" i="1"/>
  <c r="I37" i="1"/>
  <c r="I36" i="1"/>
  <c r="I35" i="1"/>
  <c r="I34" i="1"/>
  <c r="I33" i="1"/>
  <c r="I32" i="1"/>
  <c r="G42" i="1"/>
  <c r="G41" i="1"/>
  <c r="G40" i="1"/>
  <c r="G39" i="1"/>
  <c r="G38" i="1"/>
  <c r="G37" i="1"/>
  <c r="G36" i="1"/>
  <c r="G35" i="1"/>
  <c r="G34" i="1"/>
  <c r="G33" i="1"/>
  <c r="G32" i="1"/>
  <c r="F42" i="1"/>
  <c r="F41" i="1"/>
  <c r="F40" i="1"/>
  <c r="F39" i="1"/>
  <c r="F37" i="1"/>
  <c r="F36" i="1"/>
  <c r="F38" i="1"/>
  <c r="F35" i="1"/>
  <c r="F34" i="1"/>
  <c r="F33" i="1"/>
  <c r="F32" i="1"/>
  <c r="E42" i="1"/>
  <c r="E41" i="1"/>
  <c r="E40" i="1"/>
  <c r="E39" i="1"/>
  <c r="E38" i="1"/>
  <c r="E37" i="1"/>
  <c r="E36" i="1"/>
  <c r="E35" i="1"/>
  <c r="E34" i="1"/>
  <c r="E33" i="1"/>
  <c r="E32" i="1"/>
  <c r="R2" i="1"/>
  <c r="D42" i="1"/>
  <c r="D41" i="1"/>
  <c r="D40" i="1"/>
  <c r="D39" i="1"/>
  <c r="D38" i="1"/>
  <c r="D37" i="1"/>
  <c r="D36" i="1"/>
  <c r="D35" i="1"/>
  <c r="D34" i="1"/>
  <c r="D33" i="1"/>
  <c r="D32" i="1"/>
  <c r="B42" i="1"/>
  <c r="B41" i="1"/>
  <c r="B40" i="1"/>
  <c r="B39" i="1"/>
  <c r="B38" i="1"/>
  <c r="B37" i="1"/>
  <c r="B35" i="1"/>
  <c r="B36" i="1"/>
  <c r="B34" i="1"/>
  <c r="B33" i="1"/>
  <c r="B32" i="1"/>
  <c r="I14" i="1"/>
  <c r="I15" i="1"/>
  <c r="I16" i="1"/>
  <c r="I17" i="1"/>
  <c r="I18" i="1"/>
  <c r="I19" i="1"/>
  <c r="I20" i="1"/>
  <c r="I21" i="1"/>
  <c r="I22" i="1"/>
  <c r="I23" i="1"/>
  <c r="I24" i="1"/>
  <c r="N14" i="1"/>
  <c r="N15" i="1"/>
  <c r="N16" i="1"/>
  <c r="N17" i="1"/>
  <c r="N18" i="1"/>
  <c r="N19" i="1"/>
  <c r="N20" i="1"/>
  <c r="N21" i="1"/>
  <c r="N22" i="1"/>
  <c r="N23" i="1"/>
  <c r="N24" i="1"/>
  <c r="S14" i="1"/>
  <c r="S15" i="1"/>
  <c r="S16" i="1"/>
  <c r="S17" i="1"/>
  <c r="S18" i="1"/>
  <c r="S19" i="1"/>
  <c r="S20" i="1"/>
  <c r="S21" i="1"/>
  <c r="S22" i="1"/>
  <c r="S23" i="1"/>
  <c r="S24" i="1"/>
  <c r="X14" i="1"/>
  <c r="X15" i="1"/>
  <c r="X16" i="1"/>
  <c r="X17" i="1"/>
  <c r="X18" i="1"/>
  <c r="X19" i="1"/>
  <c r="X20" i="1"/>
  <c r="X21" i="1"/>
  <c r="X22" i="1"/>
  <c r="X23" i="1"/>
  <c r="X24" i="1"/>
  <c r="Z24" i="1"/>
  <c r="Z23" i="1"/>
  <c r="Z22" i="1"/>
  <c r="Z21" i="1"/>
  <c r="Z20" i="1"/>
  <c r="Z19" i="1"/>
  <c r="Z18" i="1"/>
  <c r="Z17" i="1"/>
  <c r="Z16" i="1"/>
  <c r="Z15" i="1"/>
  <c r="Z14" i="1"/>
  <c r="Y24" i="1"/>
  <c r="Y23" i="1"/>
  <c r="Y22" i="1"/>
  <c r="Y21" i="1"/>
  <c r="Y20" i="1"/>
  <c r="Y19" i="1"/>
  <c r="Y18" i="1"/>
  <c r="Y17" i="1"/>
  <c r="Y16" i="1"/>
  <c r="Y15" i="1"/>
  <c r="Y14" i="1"/>
  <c r="U24" i="1"/>
  <c r="U23" i="1"/>
  <c r="U22" i="1"/>
  <c r="U21" i="1"/>
  <c r="U20" i="1"/>
  <c r="U19" i="1"/>
  <c r="U18" i="1"/>
  <c r="U17" i="1"/>
  <c r="U16" i="1"/>
  <c r="U15" i="1"/>
  <c r="U14" i="1"/>
  <c r="T24" i="1"/>
  <c r="T23" i="1"/>
  <c r="T22" i="1"/>
  <c r="T21" i="1"/>
  <c r="T20" i="1"/>
  <c r="T19" i="1"/>
  <c r="T18" i="1"/>
  <c r="T17" i="1"/>
  <c r="T16" i="1"/>
  <c r="T15" i="1"/>
  <c r="T14" i="1"/>
  <c r="P24" i="1"/>
  <c r="P23" i="1"/>
  <c r="P22" i="1"/>
  <c r="P21" i="1"/>
  <c r="P20" i="1"/>
  <c r="P19" i="1"/>
  <c r="P18" i="1"/>
  <c r="P17" i="1"/>
  <c r="P16" i="1"/>
  <c r="P15" i="1"/>
  <c r="P14" i="1"/>
  <c r="O24" i="1"/>
  <c r="O23" i="1"/>
  <c r="O22" i="1"/>
  <c r="O21" i="1"/>
  <c r="O20" i="1"/>
  <c r="O19" i="1"/>
  <c r="O18" i="1"/>
  <c r="O17" i="1"/>
  <c r="O16" i="1"/>
  <c r="O15" i="1"/>
  <c r="O14" i="1"/>
  <c r="S3" i="1"/>
  <c r="S2" i="1"/>
  <c r="D24" i="1"/>
  <c r="D23" i="1"/>
  <c r="D22" i="1"/>
  <c r="D21" i="1"/>
  <c r="D20" i="1"/>
  <c r="D19" i="1"/>
  <c r="D18" i="1"/>
  <c r="D17" i="1"/>
  <c r="D16" i="1"/>
  <c r="D15" i="1"/>
  <c r="D14" i="1"/>
  <c r="K24" i="1"/>
  <c r="K23" i="1"/>
  <c r="K22" i="1"/>
  <c r="K21" i="1"/>
  <c r="K20" i="1"/>
  <c r="K19" i="1"/>
  <c r="K18" i="1"/>
  <c r="K17" i="1"/>
  <c r="K16" i="1"/>
  <c r="K15" i="1"/>
  <c r="K14" i="1"/>
  <c r="G24" i="1"/>
  <c r="J24" i="1"/>
  <c r="J23" i="1"/>
  <c r="J22" i="1"/>
  <c r="J21" i="1"/>
  <c r="J20" i="1"/>
  <c r="J19" i="1"/>
  <c r="J18" i="1"/>
  <c r="J17" i="1"/>
  <c r="J16" i="1"/>
  <c r="J15" i="1"/>
  <c r="J14" i="1"/>
  <c r="F24" i="1"/>
  <c r="F23" i="1"/>
  <c r="F22" i="1"/>
  <c r="F21" i="1"/>
  <c r="F20" i="1"/>
  <c r="F19" i="1"/>
  <c r="F18" i="1"/>
  <c r="F17" i="1"/>
  <c r="F16" i="1"/>
  <c r="F15" i="1"/>
  <c r="F14" i="1"/>
  <c r="E24" i="1"/>
  <c r="E23" i="1"/>
  <c r="E22" i="1"/>
  <c r="E21" i="1"/>
  <c r="E20" i="1"/>
  <c r="E19" i="1"/>
  <c r="E18" i="1"/>
  <c r="E17" i="1"/>
  <c r="E16" i="1"/>
  <c r="E15" i="1"/>
  <c r="E14" i="1"/>
  <c r="V24" i="1"/>
  <c r="V23" i="1"/>
  <c r="V22" i="1"/>
  <c r="V21" i="1"/>
  <c r="V20" i="1"/>
  <c r="V19" i="1"/>
  <c r="V18" i="1"/>
  <c r="V17" i="1"/>
  <c r="V16" i="1"/>
  <c r="V15" i="1"/>
  <c r="V14" i="1"/>
  <c r="Q24" i="1"/>
  <c r="Q23" i="1"/>
  <c r="Q22" i="1"/>
  <c r="Q21" i="1"/>
  <c r="Q20" i="1"/>
  <c r="Q19" i="1"/>
  <c r="Q18" i="1"/>
  <c r="Q17" i="1"/>
  <c r="Q16" i="1"/>
  <c r="Q15" i="1"/>
  <c r="Q14" i="1"/>
  <c r="L24" i="1"/>
  <c r="L23" i="1"/>
  <c r="L22" i="1"/>
  <c r="L21" i="1"/>
  <c r="L20" i="1"/>
  <c r="L19" i="1"/>
  <c r="L18" i="1"/>
  <c r="L17" i="1"/>
  <c r="L16" i="1"/>
  <c r="L15" i="1"/>
  <c r="L14" i="1"/>
  <c r="G23" i="1"/>
  <c r="G22" i="1"/>
  <c r="G21" i="1"/>
  <c r="G20" i="1"/>
  <c r="G19" i="1"/>
  <c r="G18" i="1"/>
  <c r="G17" i="1"/>
  <c r="G16" i="1"/>
  <c r="G15" i="1"/>
  <c r="G14" i="1"/>
  <c r="B24" i="1"/>
  <c r="B23" i="1"/>
  <c r="B22" i="1"/>
  <c r="B21" i="1"/>
  <c r="B20" i="1"/>
  <c r="B19" i="1"/>
  <c r="B18" i="1"/>
  <c r="B17" i="1"/>
  <c r="B14" i="1"/>
  <c r="B16" i="1"/>
  <c r="B15" i="1"/>
</calcChain>
</file>

<file path=xl/sharedStrings.xml><?xml version="1.0" encoding="utf-8"?>
<sst xmlns="http://schemas.openxmlformats.org/spreadsheetml/2006/main" count="180" uniqueCount="72">
  <si>
    <t>Waffe</t>
  </si>
  <si>
    <t>Stufe 2</t>
  </si>
  <si>
    <t>Stufe 1</t>
  </si>
  <si>
    <t>Stufe 3</t>
  </si>
  <si>
    <t>Stufe 4</t>
  </si>
  <si>
    <t>Stufe 5</t>
  </si>
  <si>
    <t>Schirm</t>
  </si>
  <si>
    <t>Min</t>
  </si>
  <si>
    <t>Max</t>
  </si>
  <si>
    <t>Größe</t>
  </si>
  <si>
    <t>Raise</t>
  </si>
  <si>
    <t xml:space="preserve">        </t>
  </si>
  <si>
    <t>Durch</t>
  </si>
  <si>
    <t>W. Anz.</t>
  </si>
  <si>
    <t>W. Gr.</t>
  </si>
  <si>
    <t>Panzer</t>
  </si>
  <si>
    <t>Änderbar</t>
  </si>
  <si>
    <t>Tech</t>
  </si>
  <si>
    <t>Größenunterschied</t>
  </si>
  <si>
    <r>
      <rPr>
        <b/>
        <sz val="12"/>
        <color theme="1"/>
        <rFont val="Calibri"/>
        <family val="2"/>
        <scheme val="minor"/>
      </rPr>
      <t xml:space="preserve">Tech </t>
    </r>
    <r>
      <rPr>
        <sz val="12"/>
        <color theme="1"/>
        <rFont val="Calibri"/>
        <family val="2"/>
        <scheme val="minor"/>
      </rPr>
      <t xml:space="preserve">= Techlevelunterschied </t>
    </r>
    <r>
      <rPr>
        <sz val="12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Schirm</t>
    </r>
    <r>
      <rPr>
        <sz val="12"/>
        <color theme="1"/>
        <rFont val="Calibri"/>
        <family val="2"/>
        <scheme val="minor"/>
      </rPr>
      <t xml:space="preserve"> = Schutzschirm </t>
    </r>
    <r>
      <rPr>
        <b/>
        <sz val="12"/>
        <color theme="1"/>
        <rFont val="Calibri"/>
        <family val="2"/>
        <scheme val="minor"/>
      </rPr>
      <t>Min</t>
    </r>
    <r>
      <rPr>
        <sz val="12"/>
        <color theme="1"/>
        <rFont val="Calibri"/>
        <family val="2"/>
        <scheme val="minor"/>
      </rPr>
      <t xml:space="preserve"> = Mindestschaden - </t>
    </r>
    <r>
      <rPr>
        <b/>
        <sz val="12"/>
        <color theme="1"/>
        <rFont val="Calibri"/>
        <family val="2"/>
        <scheme val="minor"/>
      </rPr>
      <t>Durch</t>
    </r>
    <r>
      <rPr>
        <sz val="12"/>
        <color theme="1"/>
        <rFont val="Calibri"/>
        <family val="2"/>
        <scheme val="minor"/>
      </rPr>
      <t xml:space="preserve"> = Durchschnittsshaden - </t>
    </r>
    <r>
      <rPr>
        <b/>
        <sz val="12"/>
        <color theme="1"/>
        <rFont val="Calibri"/>
        <family val="2"/>
        <scheme val="minor"/>
      </rPr>
      <t>Raise</t>
    </r>
    <r>
      <rPr>
        <sz val="12"/>
        <color theme="1"/>
        <rFont val="Calibri"/>
        <family val="2"/>
        <scheme val="minor"/>
      </rPr>
      <t xml:space="preserve"> = Durchschn.Schaden bei Raise bei Angriff.</t>
    </r>
  </si>
  <si>
    <r>
      <rPr>
        <b/>
        <sz val="12"/>
        <color theme="1"/>
        <rFont val="Calibri"/>
        <family val="2"/>
        <scheme val="minor"/>
      </rPr>
      <t>Größe</t>
    </r>
    <r>
      <rPr>
        <sz val="12"/>
        <color theme="1"/>
        <rFont val="Calibri"/>
        <family val="2"/>
        <scheme val="minor"/>
      </rPr>
      <t xml:space="preserve"> = Größenunterschied - </t>
    </r>
    <r>
      <rPr>
        <b/>
        <sz val="12"/>
        <color theme="1"/>
        <rFont val="Calibri"/>
        <family val="2"/>
        <scheme val="minor"/>
      </rPr>
      <t>Schirm</t>
    </r>
    <r>
      <rPr>
        <sz val="12"/>
        <color theme="1"/>
        <rFont val="Calibri"/>
        <family val="2"/>
        <scheme val="minor"/>
      </rPr>
      <t xml:space="preserve"> = Schutzschirm </t>
    </r>
    <r>
      <rPr>
        <b/>
        <sz val="12"/>
        <color theme="1"/>
        <rFont val="Calibri"/>
        <family val="2"/>
        <scheme val="minor"/>
      </rPr>
      <t>Min</t>
    </r>
    <r>
      <rPr>
        <sz val="12"/>
        <color theme="1"/>
        <rFont val="Calibri"/>
        <family val="2"/>
        <scheme val="minor"/>
      </rPr>
      <t xml:space="preserve"> = Mindestschaden - </t>
    </r>
    <r>
      <rPr>
        <b/>
        <sz val="12"/>
        <color theme="1"/>
        <rFont val="Calibri"/>
        <family val="2"/>
        <scheme val="minor"/>
      </rPr>
      <t>Durch</t>
    </r>
    <r>
      <rPr>
        <sz val="12"/>
        <color theme="1"/>
        <rFont val="Calibri"/>
        <family val="2"/>
        <scheme val="minor"/>
      </rPr>
      <t xml:space="preserve"> = Durchschnittsshaden - </t>
    </r>
    <r>
      <rPr>
        <b/>
        <sz val="12"/>
        <color theme="1"/>
        <rFont val="Calibri"/>
        <family val="2"/>
        <scheme val="minor"/>
      </rPr>
      <t>Raise</t>
    </r>
    <r>
      <rPr>
        <sz val="12"/>
        <color theme="1"/>
        <rFont val="Calibri"/>
        <family val="2"/>
        <scheme val="minor"/>
      </rPr>
      <t xml:space="preserve"> = Durchschn.Schaden bei Raise bei Angriff.</t>
    </r>
  </si>
  <si>
    <t>Techlevelunterschied</t>
  </si>
  <si>
    <t>Stärke</t>
  </si>
  <si>
    <t>Siganese, Swoon</t>
  </si>
  <si>
    <t>Mensch</t>
  </si>
  <si>
    <t xml:space="preserve">Gleiter, Raumjäger </t>
  </si>
  <si>
    <t>Bis 50 m</t>
  </si>
  <si>
    <t>Bis 200m</t>
  </si>
  <si>
    <t>Bis 1000m</t>
  </si>
  <si>
    <t>Bis 2500m</t>
  </si>
  <si>
    <t>Bis 5000m</t>
  </si>
  <si>
    <t>Bis 500m</t>
  </si>
  <si>
    <t>Bis 15km</t>
  </si>
  <si>
    <t>Objekt</t>
  </si>
  <si>
    <t>Techlevel</t>
  </si>
  <si>
    <t>Beschreibung</t>
  </si>
  <si>
    <t>Stufe</t>
  </si>
  <si>
    <t>Nadler, Paralysestrahler</t>
  </si>
  <si>
    <t>Impulsstrahler</t>
  </si>
  <si>
    <t>Transformkanone</t>
  </si>
  <si>
    <t>Navigation</t>
  </si>
  <si>
    <t>HÜ-Schirm</t>
  </si>
  <si>
    <t>Paratronenschirm</t>
  </si>
  <si>
    <t>Keine</t>
  </si>
  <si>
    <t>Zivil 1</t>
  </si>
  <si>
    <t>Zivil 2</t>
  </si>
  <si>
    <t>Militärisch 1</t>
  </si>
  <si>
    <t>Militärisch 2</t>
  </si>
  <si>
    <t>Waffe = Durchschn.Schaden - AP = Armor Piercing</t>
  </si>
  <si>
    <t>4D Stufe 1 (zivil)</t>
  </si>
  <si>
    <t>4D Stufe 2 (militärisch)</t>
  </si>
  <si>
    <t>Techl.</t>
  </si>
  <si>
    <t>Thermostrahler</t>
  </si>
  <si>
    <t>Blaster, Desintegrator</t>
  </si>
  <si>
    <t>Atomenergie, erste Impulstriebwerke</t>
  </si>
  <si>
    <t>Positroniken, Transmitter, Erfoschung Hyperraum</t>
  </si>
  <si>
    <t>Lineartriebwerke, HÜ-Schirme, Künstliche Intelligenz</t>
  </si>
  <si>
    <t>Positronisch-Biologische Vernetzung, Emotionauten</t>
  </si>
  <si>
    <t>Paratronentechnologie, Syntronik, Metagrav, ATG</t>
  </si>
  <si>
    <t>Dakkar-Technologie, Fiktivtransmitter, Biotronik</t>
  </si>
  <si>
    <t>UHF-Technik</t>
  </si>
  <si>
    <t>Psi-Technologie, Psi-Materie z.B. woe Querionen</t>
  </si>
  <si>
    <t>Technik der Superintelligenzen</t>
  </si>
  <si>
    <t>Kosmokratische/Chaotarchische Technologie</t>
  </si>
  <si>
    <t>Beispielrechner</t>
  </si>
  <si>
    <t>Wert</t>
  </si>
  <si>
    <t>Schiff 1</t>
  </si>
  <si>
    <t>Schiff 2</t>
  </si>
  <si>
    <t xml:space="preserve"> Stufe</t>
  </si>
  <si>
    <t>Bonus</t>
  </si>
  <si>
    <t>Bis 10km</t>
  </si>
  <si>
    <t>Bis 20km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</si>
</sst>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  <fill>
      <patternFill patternType="solid">
        <fgColor theme="9"/>
        <bgColor indexed="64"/>
      </patternFill>
    </fill>
    <fill>
      <patternFill patternType="lightUp"/>
    </fill>
    <fill>
      <patternFill patternType="lightUp">
        <bgColor theme="0" tint="-0.14999847407452621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theme="1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1"/>
      </right>
      <top style="thin">
        <color rgb="FF7F7F7F"/>
      </top>
      <bottom style="thin">
        <color theme="1"/>
      </bottom>
      <diagonal/>
    </border>
    <border>
      <left style="thin">
        <color theme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rgb="FF7F7F7F"/>
      </right>
      <top style="thin">
        <color rgb="FF7F7F7F"/>
      </top>
      <bottom style="thin">
        <color theme="1"/>
      </bottom>
      <diagonal/>
    </border>
    <border>
      <left style="thin">
        <color theme="1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theme="1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92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2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1" fillId="2" borderId="1" xfId="1" applyAlignment="1" applyProtection="1">
      <alignment horizontal="center"/>
      <protection locked="0"/>
    </xf>
    <xf numFmtId="0" fontId="1" fillId="5" borderId="1" xfId="1" applyFill="1" applyAlignment="1" applyProtection="1">
      <alignment horizontal="center"/>
      <protection locked="0"/>
    </xf>
    <xf numFmtId="0" fontId="0" fillId="0" borderId="0" xfId="0" applyAlignment="1"/>
    <xf numFmtId="0" fontId="2" fillId="0" borderId="20" xfId="0" applyFont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0" fontId="0" fillId="3" borderId="25" xfId="0" applyFont="1" applyFill="1" applyBorder="1" applyAlignment="1">
      <alignment horizontal="left"/>
    </xf>
    <xf numFmtId="0" fontId="0" fillId="3" borderId="2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3" borderId="21" xfId="0" applyNumberFormat="1" applyFont="1" applyFill="1" applyBorder="1" applyAlignment="1">
      <alignment horizontal="center"/>
    </xf>
    <xf numFmtId="0" fontId="0" fillId="3" borderId="22" xfId="0" applyFont="1" applyFill="1" applyBorder="1" applyAlignment="1"/>
    <xf numFmtId="0" fontId="1" fillId="5" borderId="32" xfId="1" applyFill="1" applyBorder="1" applyAlignment="1" applyProtection="1">
      <alignment horizontal="center"/>
      <protection locked="0"/>
    </xf>
    <xf numFmtId="0" fontId="0" fillId="0" borderId="24" xfId="0" applyFont="1" applyBorder="1" applyAlignment="1"/>
    <xf numFmtId="0" fontId="1" fillId="2" borderId="32" xfId="1" applyBorder="1" applyAlignment="1" applyProtection="1">
      <alignment horizontal="center"/>
      <protection locked="0"/>
    </xf>
    <xf numFmtId="0" fontId="0" fillId="3" borderId="24" xfId="0" applyFont="1" applyFill="1" applyBorder="1" applyAlignment="1"/>
    <xf numFmtId="0" fontId="1" fillId="5" borderId="33" xfId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0" fontId="1" fillId="5" borderId="34" xfId="1" applyFill="1" applyBorder="1" applyAlignment="1" applyProtection="1">
      <alignment horizontal="center"/>
      <protection locked="0"/>
    </xf>
    <xf numFmtId="0" fontId="1" fillId="2" borderId="34" xfId="1" applyBorder="1" applyAlignment="1" applyProtection="1">
      <alignment horizontal="center"/>
      <protection locked="0"/>
    </xf>
    <xf numFmtId="0" fontId="0" fillId="3" borderId="25" xfId="0" applyNumberFormat="1" applyFont="1" applyFill="1" applyBorder="1" applyAlignment="1">
      <alignment horizontal="center"/>
    </xf>
    <xf numFmtId="0" fontId="0" fillId="0" borderId="25" xfId="0" applyNumberFormat="1" applyFont="1" applyBorder="1" applyAlignment="1">
      <alignment horizontal="center"/>
    </xf>
    <xf numFmtId="0" fontId="1" fillId="5" borderId="35" xfId="1" applyFill="1" applyBorder="1" applyAlignment="1" applyProtection="1">
      <alignment horizontal="center"/>
      <protection locked="0"/>
    </xf>
    <xf numFmtId="0" fontId="0" fillId="3" borderId="27" xfId="0" applyNumberFormat="1" applyFont="1" applyFill="1" applyBorder="1" applyAlignment="1">
      <alignment horizontal="center"/>
    </xf>
    <xf numFmtId="0" fontId="0" fillId="3" borderId="24" xfId="0" applyNumberFormat="1" applyFont="1" applyFill="1" applyBorder="1" applyAlignment="1">
      <alignment horizontal="center"/>
    </xf>
    <xf numFmtId="0" fontId="0" fillId="0" borderId="24" xfId="0" applyNumberFormat="1" applyFont="1" applyBorder="1" applyAlignment="1">
      <alignment horizontal="center"/>
    </xf>
    <xf numFmtId="0" fontId="0" fillId="3" borderId="26" xfId="0" applyNumberFormat="1" applyFont="1" applyFill="1" applyBorder="1" applyAlignment="1">
      <alignment horizontal="center"/>
    </xf>
    <xf numFmtId="0" fontId="1" fillId="5" borderId="36" xfId="1" applyFill="1" applyBorder="1" applyAlignment="1" applyProtection="1">
      <alignment horizontal="center"/>
      <protection locked="0"/>
    </xf>
    <xf numFmtId="0" fontId="2" fillId="0" borderId="29" xfId="0" applyFont="1" applyBorder="1" applyAlignment="1">
      <alignment horizontal="center"/>
    </xf>
    <xf numFmtId="0" fontId="1" fillId="5" borderId="37" xfId="1" applyFill="1" applyBorder="1" applyAlignment="1" applyProtection="1">
      <alignment horizontal="center"/>
      <protection locked="0"/>
    </xf>
    <xf numFmtId="0" fontId="1" fillId="2" borderId="31" xfId="1" applyBorder="1" applyAlignment="1" applyProtection="1">
      <alignment horizontal="center"/>
      <protection locked="0"/>
    </xf>
    <xf numFmtId="0" fontId="2" fillId="0" borderId="17" xfId="0" applyFont="1" applyBorder="1"/>
    <xf numFmtId="0" fontId="0" fillId="0" borderId="19" xfId="0" applyBorder="1" applyAlignment="1"/>
    <xf numFmtId="0" fontId="0" fillId="6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1" fillId="5" borderId="38" xfId="1" applyFill="1" applyBorder="1" applyAlignment="1" applyProtection="1">
      <alignment horizontal="center"/>
      <protection locked="0"/>
    </xf>
    <xf numFmtId="0" fontId="1" fillId="2" borderId="38" xfId="1" applyBorder="1" applyAlignment="1" applyProtection="1">
      <alignment horizontal="center"/>
      <protection locked="0"/>
    </xf>
    <xf numFmtId="0" fontId="0" fillId="3" borderId="23" xfId="0" applyFont="1" applyFill="1" applyBorder="1" applyAlignment="1">
      <alignment horizontal="center"/>
    </xf>
    <xf numFmtId="0" fontId="0" fillId="0" borderId="25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3" borderId="26" xfId="0" applyFont="1" applyFill="1" applyBorder="1" applyAlignment="1">
      <alignment horizontal="left"/>
    </xf>
    <xf numFmtId="0" fontId="0" fillId="3" borderId="21" xfId="0" applyFont="1" applyFill="1" applyBorder="1" applyAlignment="1">
      <alignment horizontal="left"/>
    </xf>
    <xf numFmtId="0" fontId="0" fillId="3" borderId="27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23" xfId="0" applyFont="1" applyFill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3" borderId="24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3" borderId="25" xfId="0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30" xfId="1" applyBorder="1" applyAlignment="1">
      <alignment horizontal="center"/>
    </xf>
    <xf numFmtId="0" fontId="1" fillId="2" borderId="0" xfId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2" fillId="3" borderId="20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</cellXfs>
  <cellStyles count="192">
    <cellStyle name="Besuchter Link" xfId="3" builtinId="9" hidden="1"/>
    <cellStyle name="Besuchter Link" xfId="5" builtinId="9" hidden="1"/>
    <cellStyle name="Besuchter Link" xfId="7" builtinId="9" hidden="1"/>
    <cellStyle name="Besuchter Link" xfId="9" builtinId="9" hidden="1"/>
    <cellStyle name="Besuchter Link" xfId="11" builtinId="9" hidden="1"/>
    <cellStyle name="Besuchter Link" xfId="13" builtinId="9" hidden="1"/>
    <cellStyle name="Besuchter Link" xfId="15" builtinId="9" hidden="1"/>
    <cellStyle name="Besuchter Link" xfId="17" builtinId="9" hidden="1"/>
    <cellStyle name="Besuchter Link" xfId="19" builtinId="9" hidden="1"/>
    <cellStyle name="Besuchter Link" xfId="21" builtinId="9" hidden="1"/>
    <cellStyle name="Besuchter Link" xfId="23" builtinId="9" hidden="1"/>
    <cellStyle name="Besuchter Link" xfId="25" builtinId="9" hidden="1"/>
    <cellStyle name="Besuchter Link" xfId="27" builtinId="9" hidden="1"/>
    <cellStyle name="Besuchter Link" xfId="29" builtinId="9" hidden="1"/>
    <cellStyle name="Besuchter Link" xfId="31" builtinId="9" hidden="1"/>
    <cellStyle name="Besuchter Link" xfId="33" builtinId="9" hidden="1"/>
    <cellStyle name="Besuchter Link" xfId="35" builtinId="9" hidden="1"/>
    <cellStyle name="Besuchter Link" xfId="37" builtinId="9" hidden="1"/>
    <cellStyle name="Besuchter Link" xfId="39" builtinId="9" hidden="1"/>
    <cellStyle name="Besuchter Link" xfId="41" builtinId="9" hidden="1"/>
    <cellStyle name="Besuchter Link" xfId="43" builtinId="9" hidden="1"/>
    <cellStyle name="Besuchter Link" xfId="45" builtinId="9" hidden="1"/>
    <cellStyle name="Besuchter Link" xfId="47" builtinId="9" hidden="1"/>
    <cellStyle name="Besuchter Link" xfId="49" builtinId="9" hidden="1"/>
    <cellStyle name="Besuchter Link" xfId="51" builtinId="9" hidden="1"/>
    <cellStyle name="Besuchter Link" xfId="53" builtinId="9" hidden="1"/>
    <cellStyle name="Besuchter Link" xfId="55" builtinId="9" hidden="1"/>
    <cellStyle name="Besuchter Link" xfId="57" builtinId="9" hidden="1"/>
    <cellStyle name="Besuchter Link" xfId="59" builtinId="9" hidden="1"/>
    <cellStyle name="Besuchter Link" xfId="61" builtinId="9" hidden="1"/>
    <cellStyle name="Besuchter Link" xfId="63" builtinId="9" hidden="1"/>
    <cellStyle name="Besuchter Link" xfId="65" builtinId="9" hidden="1"/>
    <cellStyle name="Besuchter Link" xfId="67" builtinId="9" hidden="1"/>
    <cellStyle name="Besuchter Link" xfId="69" builtinId="9" hidden="1"/>
    <cellStyle name="Besuchter Link" xfId="71" builtinId="9" hidden="1"/>
    <cellStyle name="Besuchter Link" xfId="73" builtinId="9" hidden="1"/>
    <cellStyle name="Besuchter Link" xfId="75" builtinId="9" hidden="1"/>
    <cellStyle name="Besuchter Link" xfId="77" builtinId="9" hidden="1"/>
    <cellStyle name="Besuchter Link" xfId="79" builtinId="9" hidden="1"/>
    <cellStyle name="Besuchter Link" xfId="81" builtinId="9" hidden="1"/>
    <cellStyle name="Besuchter Link" xfId="83" builtinId="9" hidden="1"/>
    <cellStyle name="Besuchter Link" xfId="85" builtinId="9" hidden="1"/>
    <cellStyle name="Besuchter Link" xfId="87" builtinId="9" hidden="1"/>
    <cellStyle name="Besuchter Link" xfId="89" builtinId="9" hidden="1"/>
    <cellStyle name="Besuchter Link" xfId="91" builtinId="9" hidden="1"/>
    <cellStyle name="Besuchter Link" xfId="93" builtinId="9" hidden="1"/>
    <cellStyle name="Besuchter Link" xfId="95" builtinId="9" hidden="1"/>
    <cellStyle name="Besuchter Link" xfId="97" builtinId="9" hidden="1"/>
    <cellStyle name="Besuchter Link" xfId="99" builtinId="9" hidden="1"/>
    <cellStyle name="Besuchter Link" xfId="101" builtinId="9" hidden="1"/>
    <cellStyle name="Besuchter Link" xfId="103" builtinId="9" hidden="1"/>
    <cellStyle name="Besuchter Link" xfId="105" builtinId="9" hidden="1"/>
    <cellStyle name="Besuchter Link" xfId="107" builtinId="9" hidden="1"/>
    <cellStyle name="Besuchter Link" xfId="109" builtinId="9" hidden="1"/>
    <cellStyle name="Besuchter Link" xfId="111" builtinId="9" hidden="1"/>
    <cellStyle name="Besuchter Link" xfId="113" builtinId="9" hidden="1"/>
    <cellStyle name="Besuchter Link" xfId="115" builtinId="9" hidden="1"/>
    <cellStyle name="Besuchter Link" xfId="117" builtinId="9" hidden="1"/>
    <cellStyle name="Besuchter Link" xfId="119" builtinId="9" hidden="1"/>
    <cellStyle name="Besuchter Link" xfId="121" builtinId="9" hidden="1"/>
    <cellStyle name="Besuchter Link" xfId="123" builtinId="9" hidden="1"/>
    <cellStyle name="Besuchter Link" xfId="125" builtinId="9" hidden="1"/>
    <cellStyle name="Besuchter Link" xfId="127" builtinId="9" hidden="1"/>
    <cellStyle name="Besuchter Link" xfId="129" builtinId="9" hidden="1"/>
    <cellStyle name="Besuchter Link" xfId="131" builtinId="9" hidden="1"/>
    <cellStyle name="Besuchter Link" xfId="133" builtinId="9" hidden="1"/>
    <cellStyle name="Besuchter Link" xfId="135" builtinId="9" hidden="1"/>
    <cellStyle name="Besuchter Link" xfId="137" builtinId="9" hidden="1"/>
    <cellStyle name="Besuchter Link" xfId="139" builtinId="9" hidden="1"/>
    <cellStyle name="Besuchter Link" xfId="141" builtinId="9" hidden="1"/>
    <cellStyle name="Besuchter Link" xfId="143" builtinId="9" hidden="1"/>
    <cellStyle name="Besuchter Link" xfId="145" builtinId="9" hidden="1"/>
    <cellStyle name="Besuchter Link" xfId="147" builtinId="9" hidden="1"/>
    <cellStyle name="Besuchter Link" xfId="149" builtinId="9" hidden="1"/>
    <cellStyle name="Besuchter Link" xfId="151" builtinId="9" hidden="1"/>
    <cellStyle name="Besuchter Link" xfId="153" builtinId="9" hidden="1"/>
    <cellStyle name="Besuchter Link" xfId="155" builtinId="9" hidden="1"/>
    <cellStyle name="Besuchter Link" xfId="157" builtinId="9" hidden="1"/>
    <cellStyle name="Besuchter Link" xfId="159" builtinId="9" hidden="1"/>
    <cellStyle name="Besuchter Link" xfId="161" builtinId="9" hidden="1"/>
    <cellStyle name="Besuchter Link" xfId="163" builtinId="9" hidden="1"/>
    <cellStyle name="Besuchter Link" xfId="165" builtinId="9" hidden="1"/>
    <cellStyle name="Besuchter Link" xfId="167" builtinId="9" hidden="1"/>
    <cellStyle name="Besuchter Link" xfId="169" builtinId="9" hidden="1"/>
    <cellStyle name="Besuchter Link" xfId="171" builtinId="9" hidden="1"/>
    <cellStyle name="Besuchter Link" xfId="173" builtinId="9" hidden="1"/>
    <cellStyle name="Besuchter Link" xfId="175" builtinId="9" hidden="1"/>
    <cellStyle name="Besuchter Link" xfId="177" builtinId="9" hidden="1"/>
    <cellStyle name="Besuchter Link" xfId="179" builtinId="9" hidden="1"/>
    <cellStyle name="Besuchter Link" xfId="181" builtinId="9" hidden="1"/>
    <cellStyle name="Besuchter Link" xfId="183" builtinId="9" hidden="1"/>
    <cellStyle name="Besuchter Link" xfId="185" builtinId="9" hidden="1"/>
    <cellStyle name="Besuchter Link" xfId="187" builtinId="9" hidden="1"/>
    <cellStyle name="Besuchter Link" xfId="189" builtinId="9" hidden="1"/>
    <cellStyle name="Besuchter Link" xfId="191" builtinId="9" hidden="1"/>
    <cellStyle name="Eingabe" xfId="1" builtinId="20"/>
    <cellStyle name="Link" xfId="2" builtinId="8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showRuler="0" workbookViewId="0">
      <selection activeCell="K5" sqref="K5"/>
    </sheetView>
  </sheetViews>
  <sheetFormatPr baseColWidth="10" defaultColWidth="10.83203125" defaultRowHeight="15" x14ac:dyDescent="0"/>
  <cols>
    <col min="1" max="1" width="6.83203125" style="1" bestFit="1" customWidth="1"/>
    <col min="2" max="2" width="7" style="1" bestFit="1" customWidth="1"/>
    <col min="3" max="3" width="6.83203125" style="1" customWidth="1"/>
    <col min="4" max="4" width="5.83203125" style="1" bestFit="1" customWidth="1"/>
    <col min="5" max="6" width="6.1640625" style="1" bestFit="1" customWidth="1"/>
    <col min="7" max="7" width="6.33203125" style="1" customWidth="1"/>
    <col min="8" max="8" width="6.83203125" style="1" customWidth="1"/>
    <col min="9" max="9" width="4.5" style="1" bestFit="1" customWidth="1"/>
    <col min="10" max="10" width="6.1640625" style="1" bestFit="1" customWidth="1"/>
    <col min="11" max="11" width="8.5" style="1" bestFit="1" customWidth="1"/>
    <col min="12" max="12" width="6.83203125" style="1" bestFit="1" customWidth="1"/>
    <col min="13" max="13" width="6.83203125" style="1" customWidth="1"/>
    <col min="14" max="14" width="5.1640625" style="1" customWidth="1"/>
    <col min="15" max="15" width="7" style="1" customWidth="1"/>
    <col min="16" max="16" width="5.5" style="1" bestFit="1" customWidth="1"/>
    <col min="17" max="17" width="6.83203125" style="1" bestFit="1" customWidth="1"/>
    <col min="18" max="18" width="6.83203125" style="1" customWidth="1"/>
    <col min="19" max="19" width="6" style="1" customWidth="1"/>
    <col min="20" max="20" width="6.1640625" style="1" customWidth="1"/>
    <col min="21" max="21" width="6.6640625" style="1" customWidth="1"/>
    <col min="22" max="22" width="6.83203125" style="1" bestFit="1" customWidth="1"/>
    <col min="23" max="23" width="6.83203125" style="1" customWidth="1"/>
    <col min="24" max="24" width="6.5" style="1" customWidth="1"/>
    <col min="25" max="25" width="6.1640625" style="1" bestFit="1" customWidth="1"/>
    <col min="26" max="26" width="5.5" style="1" bestFit="1" customWidth="1"/>
    <col min="27" max="27" width="5.5" style="1" customWidth="1"/>
    <col min="28" max="28" width="6.33203125" style="1" bestFit="1" customWidth="1"/>
    <col min="29" max="29" width="4.83203125" style="1" bestFit="1" customWidth="1"/>
    <col min="30" max="30" width="4.83203125" style="1" customWidth="1"/>
    <col min="31" max="31" width="8.33203125" style="3" customWidth="1"/>
    <col min="32" max="32" width="6" style="1" customWidth="1"/>
    <col min="33" max="33" width="9.1640625" style="1" bestFit="1" customWidth="1"/>
    <col min="34" max="34" width="5" style="1" customWidth="1"/>
    <col min="35" max="35" width="9.33203125" style="1" customWidth="1"/>
    <col min="36" max="36" width="8.1640625" style="1" customWidth="1"/>
    <col min="37" max="37" width="7.5" style="1" customWidth="1"/>
    <col min="38" max="38" width="4.83203125" style="1" customWidth="1"/>
    <col min="39" max="39" width="7.1640625" style="1" customWidth="1"/>
    <col min="40" max="40" width="8" style="1" customWidth="1"/>
    <col min="41" max="16384" width="10.83203125" style="1"/>
  </cols>
  <sheetData>
    <row r="1" spans="1:39" s="3" customFormat="1">
      <c r="A1" s="60"/>
      <c r="B1" s="105" t="s">
        <v>64</v>
      </c>
      <c r="C1" s="105"/>
      <c r="D1" s="105"/>
      <c r="E1" s="105"/>
      <c r="F1" s="105"/>
      <c r="G1" s="105"/>
      <c r="H1" s="105"/>
      <c r="I1" s="105"/>
      <c r="J1" s="105"/>
      <c r="K1" s="106"/>
      <c r="M1" s="74" t="s">
        <v>9</v>
      </c>
      <c r="N1" s="75" t="s">
        <v>11</v>
      </c>
      <c r="P1" s="18" t="s">
        <v>68</v>
      </c>
      <c r="Q1" s="20" t="s">
        <v>0</v>
      </c>
      <c r="R1" s="21" t="s">
        <v>7</v>
      </c>
      <c r="S1" s="21" t="s">
        <v>8</v>
      </c>
      <c r="T1" s="21" t="s">
        <v>10</v>
      </c>
      <c r="U1" s="21" t="s">
        <v>13</v>
      </c>
      <c r="V1" s="21" t="s">
        <v>14</v>
      </c>
      <c r="W1" s="21" t="s">
        <v>69</v>
      </c>
      <c r="X1" s="21" t="s">
        <v>15</v>
      </c>
      <c r="Y1" s="19" t="s">
        <v>6</v>
      </c>
      <c r="AB1" s="50" t="s">
        <v>9</v>
      </c>
      <c r="AC1" s="117" t="s">
        <v>33</v>
      </c>
      <c r="AD1" s="117"/>
      <c r="AE1" s="118"/>
      <c r="AF1" s="1"/>
      <c r="AG1" s="51" t="s">
        <v>34</v>
      </c>
      <c r="AH1" s="117" t="s">
        <v>35</v>
      </c>
      <c r="AI1" s="117"/>
      <c r="AJ1" s="117"/>
      <c r="AK1" s="117"/>
      <c r="AL1" s="117"/>
      <c r="AM1" s="118"/>
    </row>
    <row r="2" spans="1:39">
      <c r="A2" s="43"/>
      <c r="B2" s="111" t="s">
        <v>66</v>
      </c>
      <c r="C2" s="112"/>
      <c r="D2" s="112"/>
      <c r="E2" s="112"/>
      <c r="F2" s="113"/>
      <c r="G2" s="111" t="s">
        <v>67</v>
      </c>
      <c r="H2" s="112"/>
      <c r="I2" s="112"/>
      <c r="J2" s="112"/>
      <c r="K2" s="113"/>
      <c r="M2" s="15" t="s">
        <v>0</v>
      </c>
      <c r="N2" s="73">
        <v>10</v>
      </c>
      <c r="P2" s="23">
        <v>1</v>
      </c>
      <c r="Q2" s="23">
        <f>((U2+W2)+(U2*V2+W2))/2</f>
        <v>7</v>
      </c>
      <c r="R2" s="24">
        <f>U2+W2</f>
        <v>2</v>
      </c>
      <c r="S2" s="24">
        <f>U2*V2+W2</f>
        <v>12</v>
      </c>
      <c r="T2" s="81">
        <f>((V2+1)/2)+Q2</f>
        <v>10.5</v>
      </c>
      <c r="U2" s="79">
        <v>2</v>
      </c>
      <c r="V2" s="34">
        <v>6</v>
      </c>
      <c r="W2" s="34">
        <v>0</v>
      </c>
      <c r="X2" s="34">
        <v>2</v>
      </c>
      <c r="Y2" s="34">
        <v>15</v>
      </c>
      <c r="AB2" s="52">
        <v>1</v>
      </c>
      <c r="AC2" s="115" t="s">
        <v>23</v>
      </c>
      <c r="AD2" s="115"/>
      <c r="AE2" s="116"/>
      <c r="AG2" s="52">
        <v>5</v>
      </c>
      <c r="AH2" s="115" t="s">
        <v>54</v>
      </c>
      <c r="AI2" s="115"/>
      <c r="AJ2" s="115"/>
      <c r="AK2" s="115"/>
      <c r="AL2" s="115"/>
      <c r="AM2" s="116"/>
    </row>
    <row r="3" spans="1:39">
      <c r="A3" s="46"/>
      <c r="B3" s="49" t="s">
        <v>36</v>
      </c>
      <c r="C3" s="36" t="s">
        <v>7</v>
      </c>
      <c r="D3" s="36" t="s">
        <v>8</v>
      </c>
      <c r="E3" s="36" t="s">
        <v>10</v>
      </c>
      <c r="F3" s="71" t="s">
        <v>65</v>
      </c>
      <c r="G3" s="49" t="s">
        <v>65</v>
      </c>
      <c r="H3" s="36" t="s">
        <v>7</v>
      </c>
      <c r="I3" s="36" t="s">
        <v>8</v>
      </c>
      <c r="J3" s="36" t="s">
        <v>10</v>
      </c>
      <c r="K3" s="71" t="s">
        <v>36</v>
      </c>
      <c r="M3" s="15" t="s">
        <v>15</v>
      </c>
      <c r="N3" s="33">
        <v>5</v>
      </c>
      <c r="O3" s="17"/>
      <c r="P3" s="9">
        <v>2</v>
      </c>
      <c r="Q3" s="9">
        <f t="shared" ref="Q3:Q6" si="0">((U3+W3)+(U3*V3+W3))/2</f>
        <v>9</v>
      </c>
      <c r="R3" s="10">
        <f t="shared" ref="R3:R6" si="1">U3+W3</f>
        <v>2</v>
      </c>
      <c r="S3" s="10">
        <f t="shared" ref="S3:S6" si="2">U3*V3+W3</f>
        <v>16</v>
      </c>
      <c r="T3" s="82">
        <f t="shared" ref="T3:T6" si="3">((V3+1)/2)+Q3</f>
        <v>13.5</v>
      </c>
      <c r="U3" s="80">
        <v>2</v>
      </c>
      <c r="V3" s="33">
        <v>8</v>
      </c>
      <c r="W3" s="33">
        <v>0</v>
      </c>
      <c r="X3" s="33">
        <v>5</v>
      </c>
      <c r="Y3" s="33">
        <v>20</v>
      </c>
      <c r="AB3" s="39">
        <v>2</v>
      </c>
      <c r="AC3" s="102" t="s">
        <v>24</v>
      </c>
      <c r="AD3" s="102"/>
      <c r="AE3" s="103"/>
      <c r="AG3" s="39">
        <v>6</v>
      </c>
      <c r="AH3" s="102" t="s">
        <v>55</v>
      </c>
      <c r="AI3" s="102"/>
      <c r="AJ3" s="102"/>
      <c r="AK3" s="102"/>
      <c r="AL3" s="102"/>
      <c r="AM3" s="103"/>
    </row>
    <row r="4" spans="1:39">
      <c r="A4" s="54" t="s">
        <v>9</v>
      </c>
      <c r="B4" s="70">
        <v>1</v>
      </c>
      <c r="C4" s="77"/>
      <c r="D4" s="77"/>
      <c r="E4" s="77"/>
      <c r="F4" s="45">
        <f>IF(B4&lt;=K4,0,B4-K4)</f>
        <v>0</v>
      </c>
      <c r="G4" s="39">
        <f>IF(K4&lt;=B4,0,K4-B4)</f>
        <v>1</v>
      </c>
      <c r="H4" s="77"/>
      <c r="I4" s="77"/>
      <c r="J4" s="77"/>
      <c r="K4" s="72">
        <v>2</v>
      </c>
      <c r="M4" s="16" t="s">
        <v>6</v>
      </c>
      <c r="N4" s="33">
        <v>10</v>
      </c>
      <c r="O4" s="17"/>
      <c r="P4" s="6">
        <v>3</v>
      </c>
      <c r="Q4" s="6">
        <f t="shared" si="0"/>
        <v>11</v>
      </c>
      <c r="R4" s="7">
        <f t="shared" si="1"/>
        <v>2</v>
      </c>
      <c r="S4" s="7">
        <f t="shared" si="2"/>
        <v>20</v>
      </c>
      <c r="T4" s="45">
        <f t="shared" si="3"/>
        <v>16.5</v>
      </c>
      <c r="U4" s="79">
        <v>2</v>
      </c>
      <c r="V4" s="34">
        <v>10</v>
      </c>
      <c r="W4" s="34">
        <v>0</v>
      </c>
      <c r="X4" s="34">
        <v>8</v>
      </c>
      <c r="Y4" s="34">
        <v>25</v>
      </c>
      <c r="AB4" s="38">
        <v>3</v>
      </c>
      <c r="AC4" s="99" t="s">
        <v>25</v>
      </c>
      <c r="AD4" s="99"/>
      <c r="AE4" s="100"/>
      <c r="AG4" s="38">
        <v>7</v>
      </c>
      <c r="AH4" s="99" t="s">
        <v>56</v>
      </c>
      <c r="AI4" s="99"/>
      <c r="AJ4" s="99"/>
      <c r="AK4" s="99"/>
      <c r="AL4" s="99"/>
      <c r="AM4" s="100"/>
    </row>
    <row r="5" spans="1:39">
      <c r="A5" s="56" t="s">
        <v>17</v>
      </c>
      <c r="B5" s="62">
        <v>9</v>
      </c>
      <c r="C5" s="76"/>
      <c r="D5" s="76"/>
      <c r="E5" s="76"/>
      <c r="F5" s="44">
        <f>IF(B5&lt;=K5,0,B5-K5)</f>
        <v>0</v>
      </c>
      <c r="G5" s="38">
        <f>IF(K5&lt;=B5,0,K5-B5)</f>
        <v>0</v>
      </c>
      <c r="H5" s="76"/>
      <c r="I5" s="76"/>
      <c r="J5" s="76"/>
      <c r="K5" s="57">
        <v>9</v>
      </c>
      <c r="M5" s="18" t="s">
        <v>51</v>
      </c>
      <c r="N5" s="4"/>
      <c r="O5" s="17"/>
      <c r="P5" s="9">
        <v>4</v>
      </c>
      <c r="Q5" s="9">
        <f t="shared" si="0"/>
        <v>16.5</v>
      </c>
      <c r="R5" s="10">
        <f t="shared" si="1"/>
        <v>3</v>
      </c>
      <c r="S5" s="10">
        <f t="shared" si="2"/>
        <v>30</v>
      </c>
      <c r="T5" s="82">
        <f t="shared" si="3"/>
        <v>22</v>
      </c>
      <c r="U5" s="80">
        <v>3</v>
      </c>
      <c r="V5" s="33">
        <v>10</v>
      </c>
      <c r="W5" s="33">
        <v>0</v>
      </c>
      <c r="X5" s="33">
        <v>12</v>
      </c>
      <c r="Y5" s="33">
        <v>35</v>
      </c>
      <c r="AB5" s="39">
        <v>4</v>
      </c>
      <c r="AC5" s="40" t="s">
        <v>26</v>
      </c>
      <c r="AD5" s="40"/>
      <c r="AE5" s="41"/>
      <c r="AG5" s="39">
        <v>8</v>
      </c>
      <c r="AH5" s="102" t="s">
        <v>57</v>
      </c>
      <c r="AI5" s="102"/>
      <c r="AJ5" s="102"/>
      <c r="AK5" s="102"/>
      <c r="AL5" s="102"/>
      <c r="AM5" s="103"/>
    </row>
    <row r="6" spans="1:39">
      <c r="A6" s="58" t="s">
        <v>6</v>
      </c>
      <c r="B6" s="61">
        <v>3</v>
      </c>
      <c r="C6" s="77"/>
      <c r="D6" s="77"/>
      <c r="E6" s="77"/>
      <c r="F6" s="63">
        <f>LOOKUP(B6,P2:P6,Y2:Y6)+(F4*N4)+(F5*N8)</f>
        <v>25</v>
      </c>
      <c r="G6" s="67">
        <f>LOOKUP(K6,P2:P6,Y2:Y6)+(G4*N4)+(G5*N8)</f>
        <v>35</v>
      </c>
      <c r="H6" s="77"/>
      <c r="I6" s="77"/>
      <c r="J6" s="77"/>
      <c r="K6" s="55">
        <v>3</v>
      </c>
      <c r="M6" s="15" t="s">
        <v>0</v>
      </c>
      <c r="N6" s="33">
        <v>20</v>
      </c>
      <c r="O6" s="17"/>
      <c r="P6" s="12">
        <v>5</v>
      </c>
      <c r="Q6" s="12">
        <f t="shared" si="0"/>
        <v>19.5</v>
      </c>
      <c r="R6" s="13">
        <f t="shared" si="1"/>
        <v>3</v>
      </c>
      <c r="S6" s="13">
        <f t="shared" si="2"/>
        <v>36</v>
      </c>
      <c r="T6" s="66">
        <f t="shared" si="3"/>
        <v>26</v>
      </c>
      <c r="U6" s="79">
        <v>3</v>
      </c>
      <c r="V6" s="34">
        <v>12</v>
      </c>
      <c r="W6" s="34">
        <v>0</v>
      </c>
      <c r="X6" s="34">
        <v>15</v>
      </c>
      <c r="Y6" s="34">
        <v>45</v>
      </c>
      <c r="AB6" s="38">
        <v>5</v>
      </c>
      <c r="AC6" s="99" t="s">
        <v>27</v>
      </c>
      <c r="AD6" s="99"/>
      <c r="AE6" s="100"/>
      <c r="AG6" s="38">
        <v>9</v>
      </c>
      <c r="AH6" s="99" t="s">
        <v>58</v>
      </c>
      <c r="AI6" s="99"/>
      <c r="AJ6" s="99"/>
      <c r="AK6" s="99"/>
      <c r="AL6" s="99"/>
      <c r="AM6" s="100"/>
    </row>
    <row r="7" spans="1:39">
      <c r="A7" s="38" t="s">
        <v>15</v>
      </c>
      <c r="B7" s="62">
        <v>5</v>
      </c>
      <c r="C7" s="76"/>
      <c r="D7" s="76"/>
      <c r="E7" s="76"/>
      <c r="F7" s="64">
        <f>LOOKUP(B7,P2:P6,X2:X6)+(F4*N3)+(F5*N7)</f>
        <v>15</v>
      </c>
      <c r="G7" s="68">
        <f>LOOKUP(K7,P2:P6,X2:X6)+(G4*N3)+(G5*N7)</f>
        <v>20</v>
      </c>
      <c r="H7" s="76"/>
      <c r="I7" s="76"/>
      <c r="J7" s="76"/>
      <c r="K7" s="57">
        <v>5</v>
      </c>
      <c r="M7" s="15" t="s">
        <v>15</v>
      </c>
      <c r="N7" s="33">
        <v>10</v>
      </c>
      <c r="O7" s="5"/>
      <c r="P7" s="3"/>
      <c r="AB7" s="39">
        <v>6</v>
      </c>
      <c r="AC7" s="40" t="s">
        <v>31</v>
      </c>
      <c r="AD7" s="40"/>
      <c r="AE7" s="41"/>
      <c r="AG7" s="39">
        <v>10</v>
      </c>
      <c r="AH7" s="102" t="s">
        <v>59</v>
      </c>
      <c r="AI7" s="102"/>
      <c r="AJ7" s="102"/>
      <c r="AK7" s="102"/>
      <c r="AL7" s="102"/>
      <c r="AM7" s="103"/>
    </row>
    <row r="8" spans="1:39">
      <c r="A8" s="42" t="s">
        <v>0</v>
      </c>
      <c r="B8" s="65">
        <v>4</v>
      </c>
      <c r="C8" s="53">
        <f>LOOKUP(B8,P2:P6,R2:R6)+(F4*N2)+(F5*N6)</f>
        <v>3</v>
      </c>
      <c r="D8" s="53">
        <f>LOOKUP(B8,P2:P6,S2:S6)+(F4*N2)+(F5*N6)</f>
        <v>30</v>
      </c>
      <c r="E8" s="53">
        <f>LOOKUP(B8,P2:P6,T2:T6)+(F4*N2)+(F5*N6)</f>
        <v>22</v>
      </c>
      <c r="F8" s="66">
        <f>LOOKUP(B8,P2:P6,Q2:Q6)+(F4*N2)+(F5*N6)</f>
        <v>16.5</v>
      </c>
      <c r="G8" s="69">
        <f>LOOKUP(K8,P2:P6,Q2:Q6)+(G4*N2)+(G5*N6)</f>
        <v>26.5</v>
      </c>
      <c r="H8" s="53">
        <f>LOOKUP(K8,P2:P6,R2:R6)+(G4*N2)+(G5*N6)</f>
        <v>13</v>
      </c>
      <c r="I8" s="53">
        <f>LOOKUP(K8,P2:P6,S2:S6)+(G4*N2)+(G5*N6)</f>
        <v>40</v>
      </c>
      <c r="J8" s="53">
        <f>LOOKUP(K8,P2:P6,T2:T6)+(G4*N2)+(G5*N6)</f>
        <v>32</v>
      </c>
      <c r="K8" s="59">
        <v>4</v>
      </c>
      <c r="M8" s="16" t="s">
        <v>6</v>
      </c>
      <c r="N8" s="33">
        <v>20</v>
      </c>
      <c r="O8" s="5"/>
      <c r="P8" s="107" t="s">
        <v>48</v>
      </c>
      <c r="Q8" s="108"/>
      <c r="R8" s="108"/>
      <c r="S8" s="108"/>
      <c r="T8" s="108"/>
      <c r="U8" s="108"/>
      <c r="V8" s="108"/>
      <c r="W8" s="109" t="s">
        <v>16</v>
      </c>
      <c r="X8" s="110"/>
      <c r="Y8" s="35"/>
      <c r="AB8" s="38">
        <v>7</v>
      </c>
      <c r="AC8" s="99" t="s">
        <v>28</v>
      </c>
      <c r="AD8" s="99"/>
      <c r="AE8" s="100"/>
      <c r="AG8" s="38">
        <v>11</v>
      </c>
      <c r="AH8" s="99" t="s">
        <v>60</v>
      </c>
      <c r="AI8" s="99"/>
      <c r="AJ8" s="99"/>
      <c r="AK8" s="99"/>
      <c r="AL8" s="99"/>
      <c r="AM8" s="100"/>
    </row>
    <row r="9" spans="1:39">
      <c r="R9" s="3"/>
      <c r="AB9" s="39">
        <v>8</v>
      </c>
      <c r="AC9" s="40" t="s">
        <v>29</v>
      </c>
      <c r="AD9" s="40"/>
      <c r="AE9" s="41"/>
      <c r="AG9" s="39">
        <v>12</v>
      </c>
      <c r="AH9" s="102" t="s">
        <v>61</v>
      </c>
      <c r="AI9" s="102"/>
      <c r="AJ9" s="102"/>
      <c r="AK9" s="102"/>
      <c r="AL9" s="102"/>
      <c r="AM9" s="103"/>
    </row>
    <row r="10" spans="1:39">
      <c r="A10" s="85" t="s">
        <v>18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7"/>
      <c r="AB10" s="38">
        <v>9</v>
      </c>
      <c r="AC10" s="99" t="s">
        <v>30</v>
      </c>
      <c r="AD10" s="99"/>
      <c r="AE10" s="100"/>
      <c r="AG10" s="38">
        <v>13</v>
      </c>
      <c r="AH10" s="99" t="s">
        <v>62</v>
      </c>
      <c r="AI10" s="99"/>
      <c r="AJ10" s="99"/>
      <c r="AK10" s="99"/>
      <c r="AL10" s="99"/>
      <c r="AM10" s="100"/>
    </row>
    <row r="11" spans="1:39">
      <c r="A11" s="19"/>
      <c r="B11" s="88" t="s">
        <v>2</v>
      </c>
      <c r="C11" s="89"/>
      <c r="D11" s="89"/>
      <c r="E11" s="89"/>
      <c r="F11" s="90"/>
      <c r="G11" s="88" t="s">
        <v>1</v>
      </c>
      <c r="H11" s="89"/>
      <c r="I11" s="89"/>
      <c r="J11" s="89"/>
      <c r="K11" s="90"/>
      <c r="L11" s="88" t="s">
        <v>3</v>
      </c>
      <c r="M11" s="89"/>
      <c r="N11" s="89"/>
      <c r="O11" s="89"/>
      <c r="P11" s="90"/>
      <c r="Q11" s="88" t="s">
        <v>4</v>
      </c>
      <c r="R11" s="89"/>
      <c r="S11" s="89"/>
      <c r="T11" s="89"/>
      <c r="U11" s="90"/>
      <c r="V11" s="88" t="s">
        <v>5</v>
      </c>
      <c r="W11" s="89"/>
      <c r="X11" s="89"/>
      <c r="Y11" s="89"/>
      <c r="Z11" s="90"/>
      <c r="AB11" s="39">
        <v>10</v>
      </c>
      <c r="AC11" s="78" t="s">
        <v>70</v>
      </c>
      <c r="AD11" s="40"/>
      <c r="AE11" s="41"/>
      <c r="AG11" s="42">
        <v>14</v>
      </c>
      <c r="AH11" s="93" t="s">
        <v>63</v>
      </c>
      <c r="AI11" s="93"/>
      <c r="AJ11" s="93"/>
      <c r="AK11" s="93"/>
      <c r="AL11" s="93"/>
      <c r="AM11" s="94"/>
    </row>
    <row r="12" spans="1:39">
      <c r="A12" s="30"/>
      <c r="B12" s="22" t="s">
        <v>6</v>
      </c>
      <c r="C12" s="31" t="s">
        <v>15</v>
      </c>
      <c r="D12" s="83" t="s">
        <v>0</v>
      </c>
      <c r="E12" s="83"/>
      <c r="F12" s="84"/>
      <c r="G12" s="22" t="s">
        <v>6</v>
      </c>
      <c r="H12" s="31" t="s">
        <v>15</v>
      </c>
      <c r="I12" s="83" t="s">
        <v>0</v>
      </c>
      <c r="J12" s="83"/>
      <c r="K12" s="84"/>
      <c r="L12" s="22" t="s">
        <v>6</v>
      </c>
      <c r="M12" s="31" t="s">
        <v>15</v>
      </c>
      <c r="N12" s="83" t="s">
        <v>0</v>
      </c>
      <c r="O12" s="83"/>
      <c r="P12" s="84"/>
      <c r="Q12" s="22" t="s">
        <v>6</v>
      </c>
      <c r="R12" s="31" t="s">
        <v>15</v>
      </c>
      <c r="S12" s="83" t="s">
        <v>0</v>
      </c>
      <c r="T12" s="83"/>
      <c r="U12" s="84"/>
      <c r="V12" s="22" t="s">
        <v>6</v>
      </c>
      <c r="W12" s="31" t="s">
        <v>15</v>
      </c>
      <c r="X12" s="83" t="s">
        <v>0</v>
      </c>
      <c r="Y12" s="83"/>
      <c r="Z12" s="84"/>
      <c r="AB12" s="38">
        <v>11</v>
      </c>
      <c r="AC12" s="108" t="s">
        <v>32</v>
      </c>
      <c r="AD12" s="99"/>
      <c r="AE12" s="100"/>
    </row>
    <row r="13" spans="1:39">
      <c r="A13" s="26" t="s">
        <v>9</v>
      </c>
      <c r="B13" s="27" t="s">
        <v>22</v>
      </c>
      <c r="C13" s="28" t="s">
        <v>22</v>
      </c>
      <c r="D13" s="28" t="s">
        <v>7</v>
      </c>
      <c r="E13" s="28" t="s">
        <v>12</v>
      </c>
      <c r="F13" s="29" t="s">
        <v>10</v>
      </c>
      <c r="G13" s="27" t="s">
        <v>22</v>
      </c>
      <c r="H13" s="28" t="s">
        <v>22</v>
      </c>
      <c r="I13" s="28" t="s">
        <v>7</v>
      </c>
      <c r="J13" s="28" t="s">
        <v>12</v>
      </c>
      <c r="K13" s="29" t="s">
        <v>10</v>
      </c>
      <c r="L13" s="27" t="s">
        <v>22</v>
      </c>
      <c r="M13" s="28" t="s">
        <v>22</v>
      </c>
      <c r="N13" s="28" t="s">
        <v>7</v>
      </c>
      <c r="O13" s="28" t="s">
        <v>12</v>
      </c>
      <c r="P13" s="29" t="s">
        <v>10</v>
      </c>
      <c r="Q13" s="27" t="s">
        <v>22</v>
      </c>
      <c r="R13" s="28" t="s">
        <v>22</v>
      </c>
      <c r="S13" s="28" t="s">
        <v>7</v>
      </c>
      <c r="T13" s="28" t="s">
        <v>12</v>
      </c>
      <c r="U13" s="29" t="s">
        <v>10</v>
      </c>
      <c r="V13" s="27" t="s">
        <v>22</v>
      </c>
      <c r="W13" s="28" t="s">
        <v>22</v>
      </c>
      <c r="X13" s="28" t="s">
        <v>7</v>
      </c>
      <c r="Y13" s="28" t="s">
        <v>12</v>
      </c>
      <c r="Z13" s="29" t="s">
        <v>10</v>
      </c>
      <c r="AB13" s="42">
        <v>12</v>
      </c>
      <c r="AC13" s="114" t="s">
        <v>71</v>
      </c>
      <c r="AD13" s="93"/>
      <c r="AE13" s="94"/>
    </row>
    <row r="14" spans="1:39">
      <c r="A14" s="23">
        <v>0</v>
      </c>
      <c r="B14" s="23">
        <f>Berechnungen!Y2+A14*Berechnungen!N4</f>
        <v>15</v>
      </c>
      <c r="C14" s="24">
        <f>X2+N3*A14</f>
        <v>2</v>
      </c>
      <c r="D14" s="24">
        <f>R2+N2*A14</f>
        <v>2</v>
      </c>
      <c r="E14" s="24">
        <f>Berechnungen!Q2+Berechnungen!N2*Berechnungen!A14</f>
        <v>7</v>
      </c>
      <c r="F14" s="24">
        <f>Berechnungen!T2+Berechnungen!N2*Berechnungen!A14</f>
        <v>10.5</v>
      </c>
      <c r="G14" s="23">
        <f>Berechnungen!Y3+A14*Berechnungen!N4</f>
        <v>20</v>
      </c>
      <c r="H14" s="24">
        <f>X3+N3*A14</f>
        <v>5</v>
      </c>
      <c r="I14" s="24">
        <f>R3+N2*A14</f>
        <v>2</v>
      </c>
      <c r="J14" s="24">
        <f>Berechnungen!Q3+Berechnungen!N2*Berechnungen!A14</f>
        <v>9</v>
      </c>
      <c r="K14" s="24">
        <f>Berechnungen!T3+Berechnungen!N2*Berechnungen!A14</f>
        <v>13.5</v>
      </c>
      <c r="L14" s="23">
        <f>Berechnungen!Y4+A14*Berechnungen!N4</f>
        <v>25</v>
      </c>
      <c r="M14" s="7">
        <f>X4+N3*A14</f>
        <v>8</v>
      </c>
      <c r="N14" s="32">
        <f>R4+N2*A14</f>
        <v>2</v>
      </c>
      <c r="O14" s="24">
        <f>Berechnungen!Q4+Berechnungen!N2*Berechnungen!A14</f>
        <v>11</v>
      </c>
      <c r="P14" s="24">
        <f>Berechnungen!T4+Berechnungen!N2*Berechnungen!A14</f>
        <v>16.5</v>
      </c>
      <c r="Q14" s="23">
        <f>Berechnungen!Y5+A14*Berechnungen!N4</f>
        <v>35</v>
      </c>
      <c r="R14" s="24">
        <f>X5+N3*A14</f>
        <v>12</v>
      </c>
      <c r="S14" s="24">
        <f>R5+N2*A14</f>
        <v>3</v>
      </c>
      <c r="T14" s="24">
        <f>Berechnungen!Q5+Berechnungen!N2*Berechnungen!A14</f>
        <v>16.5</v>
      </c>
      <c r="U14" s="24">
        <f>Berechnungen!T5+Berechnungen!N2*Berechnungen!A14</f>
        <v>22</v>
      </c>
      <c r="V14" s="23">
        <f>Berechnungen!Y6+A14*Berechnungen!N4</f>
        <v>45</v>
      </c>
      <c r="W14" s="24">
        <f>X6+N3*A14</f>
        <v>15</v>
      </c>
      <c r="X14" s="24">
        <f>R6+N2*A14</f>
        <v>3</v>
      </c>
      <c r="Y14" s="24">
        <f>Berechnungen!Q6+Berechnungen!N2*Berechnungen!A14</f>
        <v>19.5</v>
      </c>
      <c r="Z14" s="25">
        <f>Berechnungen!T6+Berechnungen!N2*Berechnungen!A14</f>
        <v>26</v>
      </c>
      <c r="AB14" s="5"/>
      <c r="AC14" s="47"/>
      <c r="AD14" s="47"/>
      <c r="AE14" s="47"/>
      <c r="AF14" s="47"/>
      <c r="AG14" s="47"/>
      <c r="AH14" s="47"/>
      <c r="AI14" s="48"/>
      <c r="AJ14" s="48"/>
      <c r="AK14" s="47"/>
      <c r="AL14" s="47"/>
    </row>
    <row r="15" spans="1:39">
      <c r="A15" s="9">
        <v>1</v>
      </c>
      <c r="B15" s="9">
        <f>Berechnungen!Y2+A15*Berechnungen!N4</f>
        <v>25</v>
      </c>
      <c r="C15" s="10">
        <f>X2+N3*A15</f>
        <v>7</v>
      </c>
      <c r="D15" s="10">
        <f>R2+N2*A15</f>
        <v>12</v>
      </c>
      <c r="E15" s="10">
        <f>Berechnungen!Q2+Berechnungen!N2*Berechnungen!A15</f>
        <v>17</v>
      </c>
      <c r="F15" s="10">
        <f>Berechnungen!T2+Berechnungen!N2*Berechnungen!A15</f>
        <v>20.5</v>
      </c>
      <c r="G15" s="9">
        <f>Berechnungen!Y3+A15*Berechnungen!N4</f>
        <v>30</v>
      </c>
      <c r="H15" s="10">
        <f>X3+N3*A15</f>
        <v>10</v>
      </c>
      <c r="I15" s="10">
        <f>R3+N2*A15</f>
        <v>12</v>
      </c>
      <c r="J15" s="10">
        <f>Berechnungen!Q3+Berechnungen!N2*Berechnungen!A15</f>
        <v>19</v>
      </c>
      <c r="K15" s="10">
        <f>Berechnungen!T3+Berechnungen!N2*Berechnungen!A15</f>
        <v>23.5</v>
      </c>
      <c r="L15" s="9">
        <f>Berechnungen!Y4+A15*Berechnungen!N4</f>
        <v>35</v>
      </c>
      <c r="M15" s="10">
        <f>X4+N3*A15</f>
        <v>13</v>
      </c>
      <c r="N15" s="10">
        <f>R4+N2*A15</f>
        <v>12</v>
      </c>
      <c r="O15" s="10">
        <f>Berechnungen!Q4+Berechnungen!N2*Berechnungen!A15</f>
        <v>21</v>
      </c>
      <c r="P15" s="10">
        <f>Berechnungen!T4+Berechnungen!N2*Berechnungen!A15</f>
        <v>26.5</v>
      </c>
      <c r="Q15" s="9">
        <f>Berechnungen!Y5+A15*Berechnungen!N4</f>
        <v>45</v>
      </c>
      <c r="R15" s="10">
        <f>X5+N3*A15</f>
        <v>17</v>
      </c>
      <c r="S15" s="10">
        <f>R5+N2*A15</f>
        <v>13</v>
      </c>
      <c r="T15" s="10">
        <f>Berechnungen!Q5+Berechnungen!N2*Berechnungen!A15</f>
        <v>26.5</v>
      </c>
      <c r="U15" s="10">
        <f>Berechnungen!T5+Berechnungen!N2*Berechnungen!A15</f>
        <v>32</v>
      </c>
      <c r="V15" s="9">
        <f>Berechnungen!Y6+A15*Berechnungen!N4</f>
        <v>55</v>
      </c>
      <c r="W15" s="10">
        <f>X6+N3*A15</f>
        <v>20</v>
      </c>
      <c r="X15" s="10">
        <f>R6+N2*A15</f>
        <v>13</v>
      </c>
      <c r="Y15" s="10">
        <f>Berechnungen!Q6+Berechnungen!N2*Berechnungen!A15</f>
        <v>29.5</v>
      </c>
      <c r="Z15" s="11">
        <f>Berechnungen!T6+Berechnungen!N2*Berechnungen!A15</f>
        <v>36</v>
      </c>
      <c r="AC15" s="49" t="s">
        <v>36</v>
      </c>
      <c r="AD15" s="104" t="s">
        <v>0</v>
      </c>
      <c r="AE15" s="105"/>
      <c r="AF15" s="105"/>
      <c r="AG15" s="106"/>
      <c r="AH15" s="104" t="s">
        <v>6</v>
      </c>
      <c r="AI15" s="105"/>
      <c r="AJ15" s="106"/>
      <c r="AK15" s="105" t="s">
        <v>15</v>
      </c>
      <c r="AL15" s="106"/>
    </row>
    <row r="16" spans="1:39">
      <c r="A16" s="6">
        <v>2</v>
      </c>
      <c r="B16" s="6">
        <f>Berechnungen!Y2+A16*Berechnungen!N4</f>
        <v>35</v>
      </c>
      <c r="C16" s="7">
        <f>X2+N3*A16</f>
        <v>12</v>
      </c>
      <c r="D16" s="7">
        <f>R2+N2*A16</f>
        <v>22</v>
      </c>
      <c r="E16" s="7">
        <f>Berechnungen!Q2+Berechnungen!N2*Berechnungen!A16</f>
        <v>27</v>
      </c>
      <c r="F16" s="7">
        <f>Berechnungen!T2+Berechnungen!N2*Berechnungen!A16</f>
        <v>30.5</v>
      </c>
      <c r="G16" s="6">
        <f>Berechnungen!Y3+A16*Berechnungen!N4</f>
        <v>40</v>
      </c>
      <c r="H16" s="7">
        <f>X3+N3*A16</f>
        <v>15</v>
      </c>
      <c r="I16" s="7">
        <f>R3+N2*A16</f>
        <v>22</v>
      </c>
      <c r="J16" s="7">
        <f>Berechnungen!Q3+Berechnungen!N2*Berechnungen!A16</f>
        <v>29</v>
      </c>
      <c r="K16" s="7">
        <f>Berechnungen!T3+Berechnungen!N2*Berechnungen!A16</f>
        <v>33.5</v>
      </c>
      <c r="L16" s="6">
        <f>Berechnungen!Y4+A16*Berechnungen!N4</f>
        <v>45</v>
      </c>
      <c r="M16" s="7">
        <f>X4+N3*A16</f>
        <v>18</v>
      </c>
      <c r="N16" s="7">
        <f>R4+N2*A16</f>
        <v>22</v>
      </c>
      <c r="O16" s="7">
        <f>Berechnungen!Q4+Berechnungen!N2*Berechnungen!A16</f>
        <v>31</v>
      </c>
      <c r="P16" s="7">
        <f>Berechnungen!T4+Berechnungen!N2*Berechnungen!A16</f>
        <v>36.5</v>
      </c>
      <c r="Q16" s="6">
        <f>Berechnungen!Y5+A16*Berechnungen!N4</f>
        <v>55</v>
      </c>
      <c r="R16" s="7">
        <f>X5+N3*A16</f>
        <v>22</v>
      </c>
      <c r="S16" s="7">
        <f>R5+N2*A16</f>
        <v>23</v>
      </c>
      <c r="T16" s="7">
        <f>Berechnungen!Q5+Berechnungen!N2*Berechnungen!A16</f>
        <v>36.5</v>
      </c>
      <c r="U16" s="7">
        <f>Berechnungen!T5+Berechnungen!N2*Berechnungen!A16</f>
        <v>42</v>
      </c>
      <c r="V16" s="6">
        <f>Berechnungen!Y6+A16*Berechnungen!N4</f>
        <v>65</v>
      </c>
      <c r="W16" s="7">
        <f>X6+N3*A16</f>
        <v>25</v>
      </c>
      <c r="X16" s="7">
        <f>R6+N2*A16</f>
        <v>23</v>
      </c>
      <c r="Y16" s="7">
        <f>Berechnungen!Q6+Berechnungen!N2*Berechnungen!A16</f>
        <v>39.5</v>
      </c>
      <c r="Z16" s="8">
        <f>Berechnungen!T6+Berechnungen!N2*Berechnungen!A16</f>
        <v>46</v>
      </c>
      <c r="AA16" s="2"/>
      <c r="AC16" s="37">
        <v>1</v>
      </c>
      <c r="AD16" s="95" t="s">
        <v>37</v>
      </c>
      <c r="AE16" s="96"/>
      <c r="AF16" s="96"/>
      <c r="AG16" s="97"/>
      <c r="AH16" s="95" t="s">
        <v>40</v>
      </c>
      <c r="AI16" s="96"/>
      <c r="AJ16" s="97"/>
      <c r="AK16" s="95" t="s">
        <v>43</v>
      </c>
      <c r="AL16" s="97"/>
    </row>
    <row r="17" spans="1:38">
      <c r="A17" s="9">
        <v>3</v>
      </c>
      <c r="B17" s="9">
        <f>Berechnungen!Y2+A17*Berechnungen!N4</f>
        <v>45</v>
      </c>
      <c r="C17" s="10">
        <f>X2+N3*A17</f>
        <v>17</v>
      </c>
      <c r="D17" s="10">
        <f>R2+N2*A17</f>
        <v>32</v>
      </c>
      <c r="E17" s="10">
        <f>Berechnungen!Q2+Berechnungen!N2*Berechnungen!A17</f>
        <v>37</v>
      </c>
      <c r="F17" s="10">
        <f>Berechnungen!T2+Berechnungen!N2*Berechnungen!A17</f>
        <v>40.5</v>
      </c>
      <c r="G17" s="9">
        <f>Berechnungen!Y3+A17*Berechnungen!N4</f>
        <v>50</v>
      </c>
      <c r="H17" s="10">
        <f>X3+N3*A17</f>
        <v>20</v>
      </c>
      <c r="I17" s="10">
        <f>R3+N2*A17</f>
        <v>32</v>
      </c>
      <c r="J17" s="10">
        <f>Berechnungen!Q3+Berechnungen!N2*Berechnungen!A17</f>
        <v>39</v>
      </c>
      <c r="K17" s="10">
        <f>Berechnungen!T3+Berechnungen!N2*Berechnungen!A17</f>
        <v>43.5</v>
      </c>
      <c r="L17" s="9">
        <f>Berechnungen!Y4+A17*Berechnungen!N4</f>
        <v>55</v>
      </c>
      <c r="M17" s="10">
        <f>X4+N3*A17</f>
        <v>23</v>
      </c>
      <c r="N17" s="10">
        <f>R4+N2*A17</f>
        <v>32</v>
      </c>
      <c r="O17" s="10">
        <f>Berechnungen!Q4+Berechnungen!N2*Berechnungen!A17</f>
        <v>41</v>
      </c>
      <c r="P17" s="10">
        <f>Berechnungen!T4+Berechnungen!N2*Berechnungen!A17</f>
        <v>46.5</v>
      </c>
      <c r="Q17" s="9">
        <f>Berechnungen!Y5+A17*Berechnungen!N4</f>
        <v>65</v>
      </c>
      <c r="R17" s="10">
        <f>X5+N3*A17</f>
        <v>27</v>
      </c>
      <c r="S17" s="10">
        <f>R5+N2*A17</f>
        <v>33</v>
      </c>
      <c r="T17" s="10">
        <f>Berechnungen!Q5+Berechnungen!N2*Berechnungen!A17</f>
        <v>46.5</v>
      </c>
      <c r="U17" s="10">
        <f>Berechnungen!T5+Berechnungen!N2*Berechnungen!A17</f>
        <v>52</v>
      </c>
      <c r="V17" s="9">
        <f>Berechnungen!Y6+A17*Berechnungen!N4</f>
        <v>75</v>
      </c>
      <c r="W17" s="10">
        <f>X6+N3*A17</f>
        <v>30</v>
      </c>
      <c r="X17" s="10">
        <f>R6+N2*A17</f>
        <v>33</v>
      </c>
      <c r="Y17" s="10">
        <f>Berechnungen!Q6+Berechnungen!N2*Berechnungen!A17</f>
        <v>49.5</v>
      </c>
      <c r="Z17" s="11">
        <f>Berechnungen!T6+Berechnungen!N2*Berechnungen!A17</f>
        <v>56</v>
      </c>
      <c r="AC17" s="38">
        <v>2</v>
      </c>
      <c r="AD17" s="98" t="s">
        <v>52</v>
      </c>
      <c r="AE17" s="99"/>
      <c r="AF17" s="99"/>
      <c r="AG17" s="100"/>
      <c r="AH17" s="98" t="s">
        <v>49</v>
      </c>
      <c r="AI17" s="99"/>
      <c r="AJ17" s="100"/>
      <c r="AK17" s="98" t="s">
        <v>44</v>
      </c>
      <c r="AL17" s="100"/>
    </row>
    <row r="18" spans="1:38">
      <c r="A18" s="6">
        <v>4</v>
      </c>
      <c r="B18" s="6">
        <f>Berechnungen!Y2+A18*Berechnungen!N4</f>
        <v>55</v>
      </c>
      <c r="C18" s="7">
        <f>X2+N3*A18</f>
        <v>22</v>
      </c>
      <c r="D18" s="7">
        <f>R2+N2*A18</f>
        <v>42</v>
      </c>
      <c r="E18" s="7">
        <f>Berechnungen!Q2+Berechnungen!N2*Berechnungen!A18</f>
        <v>47</v>
      </c>
      <c r="F18" s="7">
        <f>Berechnungen!T2+Berechnungen!N2*Berechnungen!A18</f>
        <v>50.5</v>
      </c>
      <c r="G18" s="6">
        <f>Berechnungen!Y3+A18*Berechnungen!N4</f>
        <v>60</v>
      </c>
      <c r="H18" s="7">
        <f>X3+N3*A18</f>
        <v>25</v>
      </c>
      <c r="I18" s="7">
        <f>R3+N2*A18</f>
        <v>42</v>
      </c>
      <c r="J18" s="7">
        <f>Berechnungen!Q3+Berechnungen!N2*Berechnungen!A18</f>
        <v>49</v>
      </c>
      <c r="K18" s="7">
        <f>Berechnungen!T3+Berechnungen!N2*Berechnungen!A18</f>
        <v>53.5</v>
      </c>
      <c r="L18" s="6">
        <f>Berechnungen!Y4+A18*Berechnungen!N4</f>
        <v>65</v>
      </c>
      <c r="M18" s="7">
        <f>X4+N3*A18</f>
        <v>28</v>
      </c>
      <c r="N18" s="7">
        <f>R4+N2*A18</f>
        <v>42</v>
      </c>
      <c r="O18" s="7">
        <f>Berechnungen!Q4+Berechnungen!N2*Berechnungen!A18</f>
        <v>51</v>
      </c>
      <c r="P18" s="7">
        <f>Berechnungen!T4+Berechnungen!N2*Berechnungen!A18</f>
        <v>56.5</v>
      </c>
      <c r="Q18" s="6">
        <f>Berechnungen!Y5+A18*Berechnungen!N4</f>
        <v>75</v>
      </c>
      <c r="R18" s="7">
        <f>X5+N3*A18</f>
        <v>32</v>
      </c>
      <c r="S18" s="7">
        <f>R5+N2*A18</f>
        <v>43</v>
      </c>
      <c r="T18" s="7">
        <f>Berechnungen!Q5+Berechnungen!N2*Berechnungen!A18</f>
        <v>56.5</v>
      </c>
      <c r="U18" s="7">
        <f>Berechnungen!T5+Berechnungen!N2*Berechnungen!A18</f>
        <v>62</v>
      </c>
      <c r="V18" s="6">
        <f>Berechnungen!Y6+A18*Berechnungen!N4</f>
        <v>85</v>
      </c>
      <c r="W18" s="7">
        <f>X6+N3*A18</f>
        <v>35</v>
      </c>
      <c r="X18" s="7">
        <f>R6+N2*A18</f>
        <v>43</v>
      </c>
      <c r="Y18" s="7">
        <f>Berechnungen!Q6+Berechnungen!N2*Berechnungen!A18</f>
        <v>59.5</v>
      </c>
      <c r="Z18" s="8">
        <f>Berechnungen!T6+Berechnungen!N2*Berechnungen!A18</f>
        <v>66</v>
      </c>
      <c r="AC18" s="39">
        <v>3</v>
      </c>
      <c r="AD18" s="101" t="s">
        <v>53</v>
      </c>
      <c r="AE18" s="102"/>
      <c r="AF18" s="102"/>
      <c r="AG18" s="103"/>
      <c r="AH18" s="101" t="s">
        <v>50</v>
      </c>
      <c r="AI18" s="102"/>
      <c r="AJ18" s="103"/>
      <c r="AK18" s="101" t="s">
        <v>45</v>
      </c>
      <c r="AL18" s="103"/>
    </row>
    <row r="19" spans="1:38">
      <c r="A19" s="9">
        <v>5</v>
      </c>
      <c r="B19" s="9">
        <f>Berechnungen!Y2+A19*Berechnungen!N4</f>
        <v>65</v>
      </c>
      <c r="C19" s="10">
        <f>X2+N3*A19</f>
        <v>27</v>
      </c>
      <c r="D19" s="10">
        <f>R2+N2*A19</f>
        <v>52</v>
      </c>
      <c r="E19" s="10">
        <f>Berechnungen!Q2+Berechnungen!N2*Berechnungen!A19</f>
        <v>57</v>
      </c>
      <c r="F19" s="10">
        <f>Berechnungen!T2+Berechnungen!N2*Berechnungen!A19</f>
        <v>60.5</v>
      </c>
      <c r="G19" s="9">
        <f>Berechnungen!Y3+A19*Berechnungen!N4</f>
        <v>70</v>
      </c>
      <c r="H19" s="10">
        <f>X3+N3*A19</f>
        <v>30</v>
      </c>
      <c r="I19" s="10">
        <f>R3+N2*A19</f>
        <v>52</v>
      </c>
      <c r="J19" s="10">
        <f>Berechnungen!Q3+Berechnungen!N2*Berechnungen!A19</f>
        <v>59</v>
      </c>
      <c r="K19" s="10">
        <f>Berechnungen!T3+Berechnungen!N2*Berechnungen!A19</f>
        <v>63.5</v>
      </c>
      <c r="L19" s="9">
        <f>Berechnungen!Y4+A19*Berechnungen!N4</f>
        <v>75</v>
      </c>
      <c r="M19" s="10">
        <f>X4+N3*A19</f>
        <v>33</v>
      </c>
      <c r="N19" s="10">
        <f>R4+N2*A19</f>
        <v>52</v>
      </c>
      <c r="O19" s="10">
        <f>Berechnungen!Q4+Berechnungen!N2*Berechnungen!A19</f>
        <v>61</v>
      </c>
      <c r="P19" s="10">
        <f>Berechnungen!T4+Berechnungen!N2*Berechnungen!A19</f>
        <v>66.5</v>
      </c>
      <c r="Q19" s="9">
        <f>Berechnungen!Y5+A19*Berechnungen!N4</f>
        <v>85</v>
      </c>
      <c r="R19" s="10">
        <f>X5+N3*A19</f>
        <v>37</v>
      </c>
      <c r="S19" s="10">
        <f>R5+N2*A19</f>
        <v>53</v>
      </c>
      <c r="T19" s="10">
        <f>Berechnungen!Q5+Berechnungen!N2*Berechnungen!A19</f>
        <v>66.5</v>
      </c>
      <c r="U19" s="10">
        <f>Berechnungen!T5+Berechnungen!N2*Berechnungen!A19</f>
        <v>72</v>
      </c>
      <c r="V19" s="9">
        <f>Berechnungen!Y6+A19*Berechnungen!N4</f>
        <v>95</v>
      </c>
      <c r="W19" s="10">
        <f>X6+N3*A19</f>
        <v>40</v>
      </c>
      <c r="X19" s="10">
        <f>R6+N2*A19</f>
        <v>53</v>
      </c>
      <c r="Y19" s="10">
        <f>Berechnungen!Q6+Berechnungen!N2*Berechnungen!A19</f>
        <v>69.5</v>
      </c>
      <c r="Z19" s="11">
        <f>Berechnungen!T6+Berechnungen!N2*Berechnungen!A19</f>
        <v>76</v>
      </c>
      <c r="AC19" s="38">
        <v>4</v>
      </c>
      <c r="AD19" s="98" t="s">
        <v>38</v>
      </c>
      <c r="AE19" s="99"/>
      <c r="AF19" s="99"/>
      <c r="AG19" s="100"/>
      <c r="AH19" s="98" t="s">
        <v>41</v>
      </c>
      <c r="AI19" s="99"/>
      <c r="AJ19" s="100"/>
      <c r="AK19" s="98" t="s">
        <v>46</v>
      </c>
      <c r="AL19" s="100"/>
    </row>
    <row r="20" spans="1:38">
      <c r="A20" s="6">
        <v>6</v>
      </c>
      <c r="B20" s="6">
        <f>Berechnungen!Y2+A20*Berechnungen!N4</f>
        <v>75</v>
      </c>
      <c r="C20" s="7">
        <f>X2+N3*A20</f>
        <v>32</v>
      </c>
      <c r="D20" s="7">
        <f>R2+N2*A20</f>
        <v>62</v>
      </c>
      <c r="E20" s="7">
        <f>Berechnungen!Q2+Berechnungen!N2*Berechnungen!A20</f>
        <v>67</v>
      </c>
      <c r="F20" s="7">
        <f>Berechnungen!T2+Berechnungen!N2*Berechnungen!A20</f>
        <v>70.5</v>
      </c>
      <c r="G20" s="6">
        <f>Berechnungen!Y3+A20*Berechnungen!N4</f>
        <v>80</v>
      </c>
      <c r="H20" s="7">
        <f>X3+N3*A20</f>
        <v>35</v>
      </c>
      <c r="I20" s="7">
        <f>R3+N2*A20</f>
        <v>62</v>
      </c>
      <c r="J20" s="7">
        <f>Berechnungen!Q3+Berechnungen!N2*Berechnungen!A20</f>
        <v>69</v>
      </c>
      <c r="K20" s="7">
        <f>Berechnungen!T3+Berechnungen!N2*Berechnungen!A20</f>
        <v>73.5</v>
      </c>
      <c r="L20" s="6">
        <f>Berechnungen!Y4+A20*Berechnungen!N4</f>
        <v>85</v>
      </c>
      <c r="M20" s="7">
        <f>X4+N3*A20</f>
        <v>38</v>
      </c>
      <c r="N20" s="7">
        <f>R4+N2*A20</f>
        <v>62</v>
      </c>
      <c r="O20" s="7">
        <f>Berechnungen!Q4+Berechnungen!N2*Berechnungen!A20</f>
        <v>71</v>
      </c>
      <c r="P20" s="7">
        <f>Berechnungen!T4+Berechnungen!N2*Berechnungen!A20</f>
        <v>76.5</v>
      </c>
      <c r="Q20" s="6">
        <f>Berechnungen!Y5+A20*Berechnungen!N4</f>
        <v>95</v>
      </c>
      <c r="R20" s="7">
        <f>X5+N3*A20</f>
        <v>42</v>
      </c>
      <c r="S20" s="7">
        <f>R5+N2*A20</f>
        <v>63</v>
      </c>
      <c r="T20" s="7">
        <f>Berechnungen!Q5+Berechnungen!N2*Berechnungen!A20</f>
        <v>76.5</v>
      </c>
      <c r="U20" s="7">
        <f>Berechnungen!T5+Berechnungen!N2*Berechnungen!A20</f>
        <v>82</v>
      </c>
      <c r="V20" s="6">
        <f>Berechnungen!Y6+A20*Berechnungen!N4</f>
        <v>105</v>
      </c>
      <c r="W20" s="7">
        <f>X6+N3*A20</f>
        <v>45</v>
      </c>
      <c r="X20" s="7">
        <f>R6+N2*A20</f>
        <v>63</v>
      </c>
      <c r="Y20" s="7">
        <f>Berechnungen!Q6+Berechnungen!N2*Berechnungen!A20</f>
        <v>79.5</v>
      </c>
      <c r="Z20" s="8">
        <f>Berechnungen!T6+Berechnungen!N2*Berechnungen!A20</f>
        <v>86</v>
      </c>
      <c r="AC20" s="42">
        <v>5</v>
      </c>
      <c r="AD20" s="92" t="s">
        <v>39</v>
      </c>
      <c r="AE20" s="93"/>
      <c r="AF20" s="93"/>
      <c r="AG20" s="94"/>
      <c r="AH20" s="92" t="s">
        <v>42</v>
      </c>
      <c r="AI20" s="93"/>
      <c r="AJ20" s="94"/>
      <c r="AK20" s="92" t="s">
        <v>47</v>
      </c>
      <c r="AL20" s="94"/>
    </row>
    <row r="21" spans="1:38">
      <c r="A21" s="9">
        <v>7</v>
      </c>
      <c r="B21" s="9">
        <f>Berechnungen!Y2+A21*Berechnungen!N4</f>
        <v>85</v>
      </c>
      <c r="C21" s="10">
        <f>X2+N3*A21</f>
        <v>37</v>
      </c>
      <c r="D21" s="10">
        <f>R2+N2*A21</f>
        <v>72</v>
      </c>
      <c r="E21" s="10">
        <f>Berechnungen!Q2+Berechnungen!N2*Berechnungen!A21</f>
        <v>77</v>
      </c>
      <c r="F21" s="10">
        <f>Berechnungen!T2+Berechnungen!N2*Berechnungen!A21</f>
        <v>80.5</v>
      </c>
      <c r="G21" s="9">
        <f>Berechnungen!Y3+A21*Berechnungen!N4</f>
        <v>90</v>
      </c>
      <c r="H21" s="10">
        <f>X3+N3*A21</f>
        <v>40</v>
      </c>
      <c r="I21" s="10">
        <f>R3+N2*A21</f>
        <v>72</v>
      </c>
      <c r="J21" s="10">
        <f>Berechnungen!Q3+Berechnungen!N2*Berechnungen!A21</f>
        <v>79</v>
      </c>
      <c r="K21" s="10">
        <f>Berechnungen!T3+Berechnungen!N2*Berechnungen!A21</f>
        <v>83.5</v>
      </c>
      <c r="L21" s="9">
        <f>Berechnungen!Y4+A21*Berechnungen!N4</f>
        <v>95</v>
      </c>
      <c r="M21" s="10">
        <f>X4+N3*A21</f>
        <v>43</v>
      </c>
      <c r="N21" s="10">
        <f>R4+N2*A21</f>
        <v>72</v>
      </c>
      <c r="O21" s="10">
        <f>Berechnungen!Q4+Berechnungen!N2*Berechnungen!A21</f>
        <v>81</v>
      </c>
      <c r="P21" s="10">
        <f>Berechnungen!T4+Berechnungen!N2*Berechnungen!A21</f>
        <v>86.5</v>
      </c>
      <c r="Q21" s="9">
        <f>Berechnungen!Y5+A21*Berechnungen!N4</f>
        <v>105</v>
      </c>
      <c r="R21" s="10">
        <f>X5+N3*A21</f>
        <v>47</v>
      </c>
      <c r="S21" s="10">
        <f>R5+N2*A21</f>
        <v>73</v>
      </c>
      <c r="T21" s="10">
        <f>Berechnungen!Q5+Berechnungen!N2*Berechnungen!A21</f>
        <v>86.5</v>
      </c>
      <c r="U21" s="10">
        <f>Berechnungen!T5+Berechnungen!N2*Berechnungen!A21</f>
        <v>92</v>
      </c>
      <c r="V21" s="9">
        <f>Berechnungen!Y6+A21*Berechnungen!N4</f>
        <v>115</v>
      </c>
      <c r="W21" s="10">
        <f>X6+N3*A21</f>
        <v>50</v>
      </c>
      <c r="X21" s="10">
        <f>R6+N2*A21</f>
        <v>73</v>
      </c>
      <c r="Y21" s="10">
        <f>Berechnungen!Q6+Berechnungen!N2*Berechnungen!A21</f>
        <v>89.5</v>
      </c>
      <c r="Z21" s="11">
        <f>Berechnungen!T6+Berechnungen!N2*Berechnungen!A21</f>
        <v>96</v>
      </c>
      <c r="AE21" s="1"/>
    </row>
    <row r="22" spans="1:38">
      <c r="A22" s="6">
        <v>8</v>
      </c>
      <c r="B22" s="6">
        <f>Berechnungen!Y2+A22*Berechnungen!N4</f>
        <v>95</v>
      </c>
      <c r="C22" s="7">
        <f>X2+N3*A22</f>
        <v>42</v>
      </c>
      <c r="D22" s="7">
        <f>R2+N2*A22</f>
        <v>82</v>
      </c>
      <c r="E22" s="7">
        <f>Berechnungen!Q2+Berechnungen!N2*Berechnungen!A22</f>
        <v>87</v>
      </c>
      <c r="F22" s="7">
        <f>Berechnungen!T2+Berechnungen!N2*Berechnungen!A22</f>
        <v>90.5</v>
      </c>
      <c r="G22" s="6">
        <f>Berechnungen!Y3+A22*Berechnungen!N4</f>
        <v>100</v>
      </c>
      <c r="H22" s="7">
        <f>X3+N3*A22</f>
        <v>45</v>
      </c>
      <c r="I22" s="7">
        <f>R3+N2*A22</f>
        <v>82</v>
      </c>
      <c r="J22" s="7">
        <f>Berechnungen!Q3+Berechnungen!N2*Berechnungen!A22</f>
        <v>89</v>
      </c>
      <c r="K22" s="7">
        <f>Berechnungen!T3+Berechnungen!N2*Berechnungen!A22</f>
        <v>93.5</v>
      </c>
      <c r="L22" s="6">
        <f>Berechnungen!Y4+A22*Berechnungen!N4</f>
        <v>105</v>
      </c>
      <c r="M22" s="7">
        <f>X4+N3*A22</f>
        <v>48</v>
      </c>
      <c r="N22" s="7">
        <f>R4+N2*A22</f>
        <v>82</v>
      </c>
      <c r="O22" s="7">
        <f>Berechnungen!Q4+Berechnungen!N2*Berechnungen!A22</f>
        <v>91</v>
      </c>
      <c r="P22" s="7">
        <f>Berechnungen!T4+Berechnungen!N2*Berechnungen!A22</f>
        <v>96.5</v>
      </c>
      <c r="Q22" s="6">
        <f>Berechnungen!Y5+A22*Berechnungen!N4</f>
        <v>115</v>
      </c>
      <c r="R22" s="7">
        <f>X5+N3*A22</f>
        <v>52</v>
      </c>
      <c r="S22" s="7">
        <f>R5+N2*A22</f>
        <v>83</v>
      </c>
      <c r="T22" s="7">
        <f>Berechnungen!Q5+Berechnungen!N2*Berechnungen!A22</f>
        <v>96.5</v>
      </c>
      <c r="U22" s="7">
        <f>Berechnungen!T5+Berechnungen!N2*Berechnungen!A22</f>
        <v>102</v>
      </c>
      <c r="V22" s="6">
        <f>Berechnungen!Y6+A22*Berechnungen!N4</f>
        <v>125</v>
      </c>
      <c r="W22" s="7">
        <f>X6+N3*A22</f>
        <v>55</v>
      </c>
      <c r="X22" s="7">
        <f>R6+N2*A22</f>
        <v>83</v>
      </c>
      <c r="Y22" s="7">
        <f>Berechnungen!Q6+Berechnungen!N2*Berechnungen!A22</f>
        <v>99.5</v>
      </c>
      <c r="Z22" s="8">
        <f>Berechnungen!T6+Berechnungen!N2*Berechnungen!A22</f>
        <v>106</v>
      </c>
    </row>
    <row r="23" spans="1:38">
      <c r="A23" s="9">
        <v>9</v>
      </c>
      <c r="B23" s="9">
        <f>Berechnungen!Y2+A23*Berechnungen!N4</f>
        <v>105</v>
      </c>
      <c r="C23" s="10">
        <f>X2+N3*A23</f>
        <v>47</v>
      </c>
      <c r="D23" s="10">
        <f>R2+N2*A23</f>
        <v>92</v>
      </c>
      <c r="E23" s="10">
        <f>Berechnungen!Q2+Berechnungen!N2*Berechnungen!A23</f>
        <v>97</v>
      </c>
      <c r="F23" s="10">
        <f>Berechnungen!T2+Berechnungen!N2*Berechnungen!A23</f>
        <v>100.5</v>
      </c>
      <c r="G23" s="9">
        <f>Berechnungen!Y3+A23*Berechnungen!N4</f>
        <v>110</v>
      </c>
      <c r="H23" s="10">
        <f>X3+N3*A23</f>
        <v>50</v>
      </c>
      <c r="I23" s="10">
        <f>R3+N2*A23</f>
        <v>92</v>
      </c>
      <c r="J23" s="10">
        <f>Berechnungen!Q3+Berechnungen!N2*Berechnungen!A23</f>
        <v>99</v>
      </c>
      <c r="K23" s="10">
        <f>Berechnungen!T3+Berechnungen!N2*Berechnungen!A23</f>
        <v>103.5</v>
      </c>
      <c r="L23" s="9">
        <f>Berechnungen!Y4+A23*Berechnungen!N4</f>
        <v>115</v>
      </c>
      <c r="M23" s="10">
        <f>X4+N3*A23</f>
        <v>53</v>
      </c>
      <c r="N23" s="10">
        <f>R4+N2*A23</f>
        <v>92</v>
      </c>
      <c r="O23" s="10">
        <f>Berechnungen!Q4+Berechnungen!N2*Berechnungen!A23</f>
        <v>101</v>
      </c>
      <c r="P23" s="10">
        <f>Berechnungen!T4+Berechnungen!N2*Berechnungen!A23</f>
        <v>106.5</v>
      </c>
      <c r="Q23" s="9">
        <f>Berechnungen!Y5+A23*Berechnungen!N4</f>
        <v>125</v>
      </c>
      <c r="R23" s="10">
        <f>X5+N3*A23</f>
        <v>57</v>
      </c>
      <c r="S23" s="10">
        <f>R5+N2*A23</f>
        <v>93</v>
      </c>
      <c r="T23" s="10">
        <f>Berechnungen!Q5+Berechnungen!N2*Berechnungen!A23</f>
        <v>106.5</v>
      </c>
      <c r="U23" s="10">
        <f>Berechnungen!T5+Berechnungen!N2*Berechnungen!A23</f>
        <v>112</v>
      </c>
      <c r="V23" s="9">
        <f>Berechnungen!Y6+A23*Berechnungen!N4</f>
        <v>135</v>
      </c>
      <c r="W23" s="10">
        <f>X6+N3*A23</f>
        <v>60</v>
      </c>
      <c r="X23" s="10">
        <f>R6+N2*A23</f>
        <v>93</v>
      </c>
      <c r="Y23" s="10">
        <f>Berechnungen!Q6+Berechnungen!N2*Berechnungen!A23</f>
        <v>109.5</v>
      </c>
      <c r="Z23" s="11">
        <f>Berechnungen!T6+Berechnungen!N2*Berechnungen!A23</f>
        <v>116</v>
      </c>
    </row>
    <row r="24" spans="1:38">
      <c r="A24" s="12">
        <v>10</v>
      </c>
      <c r="B24" s="12">
        <f>Berechnungen!Y2+A24*Berechnungen!N4</f>
        <v>115</v>
      </c>
      <c r="C24" s="13">
        <f>X2+N3*A24</f>
        <v>52</v>
      </c>
      <c r="D24" s="13">
        <f>R2+N2*A24</f>
        <v>102</v>
      </c>
      <c r="E24" s="13">
        <f>Berechnungen!Q2+Berechnungen!N2*Berechnungen!A24</f>
        <v>107</v>
      </c>
      <c r="F24" s="13">
        <f>Berechnungen!T2+Berechnungen!N2*Berechnungen!A24</f>
        <v>110.5</v>
      </c>
      <c r="G24" s="12">
        <f>Berechnungen!Y3+A24*Berechnungen!N4</f>
        <v>120</v>
      </c>
      <c r="H24" s="13">
        <f>X3+N3*A24</f>
        <v>55</v>
      </c>
      <c r="I24" s="13">
        <f>R3+N2*A24</f>
        <v>102</v>
      </c>
      <c r="J24" s="13">
        <f>Berechnungen!Q3+Berechnungen!N2*Berechnungen!A24</f>
        <v>109</v>
      </c>
      <c r="K24" s="13">
        <f>Berechnungen!T3+Berechnungen!N2*Berechnungen!A24</f>
        <v>113.5</v>
      </c>
      <c r="L24" s="12">
        <f>Berechnungen!Y4+A24*Berechnungen!N4</f>
        <v>125</v>
      </c>
      <c r="M24" s="13">
        <f>X4+N3*A24</f>
        <v>58</v>
      </c>
      <c r="N24" s="13">
        <f>R4+N2*A24</f>
        <v>102</v>
      </c>
      <c r="O24" s="13">
        <f>Berechnungen!Q4+Berechnungen!N2*Berechnungen!A24</f>
        <v>111</v>
      </c>
      <c r="P24" s="13">
        <f>Berechnungen!T4+Berechnungen!N2*Berechnungen!A24</f>
        <v>116.5</v>
      </c>
      <c r="Q24" s="12">
        <f>Berechnungen!Y5+A24*Berechnungen!N4</f>
        <v>135</v>
      </c>
      <c r="R24" s="13">
        <f>X5+N3*A24</f>
        <v>62</v>
      </c>
      <c r="S24" s="13">
        <f>R5+N2*A24</f>
        <v>103</v>
      </c>
      <c r="T24" s="13">
        <f>Berechnungen!Q5+Berechnungen!N2*Berechnungen!A24</f>
        <v>116.5</v>
      </c>
      <c r="U24" s="13">
        <f>Berechnungen!T5+Berechnungen!N2*Berechnungen!A24</f>
        <v>122</v>
      </c>
      <c r="V24" s="12">
        <f>Berechnungen!Y6+A24*Berechnungen!N4</f>
        <v>145</v>
      </c>
      <c r="W24" s="13">
        <f>X6+N3*A24</f>
        <v>65</v>
      </c>
      <c r="X24" s="13">
        <f>R6+N2*A24</f>
        <v>103</v>
      </c>
      <c r="Y24" s="13">
        <f>Berechnungen!Q6+Berechnungen!N2*Berechnungen!A24</f>
        <v>119.5</v>
      </c>
      <c r="Z24" s="14">
        <f>Berechnungen!T6+Berechnungen!N2*Berechnungen!A24</f>
        <v>126</v>
      </c>
    </row>
    <row r="26" spans="1:38">
      <c r="A26" s="91" t="s">
        <v>20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38">
      <c r="E27" s="3"/>
    </row>
    <row r="28" spans="1:38">
      <c r="A28" s="85" t="s">
        <v>21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7"/>
    </row>
    <row r="29" spans="1:38">
      <c r="A29" s="19"/>
      <c r="B29" s="88" t="s">
        <v>2</v>
      </c>
      <c r="C29" s="89"/>
      <c r="D29" s="89"/>
      <c r="E29" s="89"/>
      <c r="F29" s="90"/>
      <c r="G29" s="88" t="s">
        <v>1</v>
      </c>
      <c r="H29" s="89"/>
      <c r="I29" s="89"/>
      <c r="J29" s="89"/>
      <c r="K29" s="90"/>
      <c r="L29" s="88" t="s">
        <v>3</v>
      </c>
      <c r="M29" s="89"/>
      <c r="N29" s="89"/>
      <c r="O29" s="89"/>
      <c r="P29" s="90"/>
      <c r="Q29" s="88" t="s">
        <v>4</v>
      </c>
      <c r="R29" s="89"/>
      <c r="S29" s="89"/>
      <c r="T29" s="89"/>
      <c r="U29" s="90"/>
      <c r="V29" s="88" t="s">
        <v>5</v>
      </c>
      <c r="W29" s="89"/>
      <c r="X29" s="89"/>
      <c r="Y29" s="89"/>
      <c r="Z29" s="90"/>
    </row>
    <row r="30" spans="1:38">
      <c r="A30" s="30"/>
      <c r="B30" s="22" t="s">
        <v>6</v>
      </c>
      <c r="C30" s="31" t="s">
        <v>15</v>
      </c>
      <c r="D30" s="83" t="s">
        <v>0</v>
      </c>
      <c r="E30" s="83"/>
      <c r="F30" s="84"/>
      <c r="G30" s="22" t="s">
        <v>6</v>
      </c>
      <c r="H30" s="31" t="s">
        <v>15</v>
      </c>
      <c r="I30" s="83" t="s">
        <v>0</v>
      </c>
      <c r="J30" s="83"/>
      <c r="K30" s="84"/>
      <c r="L30" s="22" t="s">
        <v>6</v>
      </c>
      <c r="M30" s="31" t="s">
        <v>15</v>
      </c>
      <c r="N30" s="83" t="s">
        <v>0</v>
      </c>
      <c r="O30" s="83"/>
      <c r="P30" s="84"/>
      <c r="Q30" s="22" t="s">
        <v>6</v>
      </c>
      <c r="R30" s="31" t="s">
        <v>15</v>
      </c>
      <c r="S30" s="83" t="s">
        <v>0</v>
      </c>
      <c r="T30" s="83"/>
      <c r="U30" s="84"/>
      <c r="V30" s="22" t="s">
        <v>6</v>
      </c>
      <c r="W30" s="31" t="s">
        <v>15</v>
      </c>
      <c r="X30" s="83" t="s">
        <v>0</v>
      </c>
      <c r="Y30" s="83"/>
      <c r="Z30" s="84"/>
    </row>
    <row r="31" spans="1:38">
      <c r="A31" s="26" t="s">
        <v>17</v>
      </c>
      <c r="B31" s="27" t="s">
        <v>22</v>
      </c>
      <c r="C31" s="28" t="s">
        <v>22</v>
      </c>
      <c r="D31" s="28" t="s">
        <v>7</v>
      </c>
      <c r="E31" s="28" t="s">
        <v>12</v>
      </c>
      <c r="F31" s="29" t="s">
        <v>10</v>
      </c>
      <c r="G31" s="27" t="s">
        <v>22</v>
      </c>
      <c r="H31" s="28" t="s">
        <v>22</v>
      </c>
      <c r="I31" s="28" t="s">
        <v>7</v>
      </c>
      <c r="J31" s="28" t="s">
        <v>12</v>
      </c>
      <c r="K31" s="29" t="s">
        <v>10</v>
      </c>
      <c r="L31" s="27" t="s">
        <v>22</v>
      </c>
      <c r="M31" s="28" t="s">
        <v>22</v>
      </c>
      <c r="N31" s="28" t="s">
        <v>7</v>
      </c>
      <c r="O31" s="28" t="s">
        <v>12</v>
      </c>
      <c r="P31" s="29" t="s">
        <v>10</v>
      </c>
      <c r="Q31" s="27" t="s">
        <v>22</v>
      </c>
      <c r="R31" s="28" t="s">
        <v>22</v>
      </c>
      <c r="S31" s="28" t="s">
        <v>7</v>
      </c>
      <c r="T31" s="28" t="s">
        <v>12</v>
      </c>
      <c r="U31" s="29" t="s">
        <v>10</v>
      </c>
      <c r="V31" s="27" t="s">
        <v>22</v>
      </c>
      <c r="W31" s="28" t="s">
        <v>22</v>
      </c>
      <c r="X31" s="28" t="s">
        <v>7</v>
      </c>
      <c r="Y31" s="28" t="s">
        <v>12</v>
      </c>
      <c r="Z31" s="29" t="s">
        <v>10</v>
      </c>
    </row>
    <row r="32" spans="1:38">
      <c r="A32" s="23">
        <v>0</v>
      </c>
      <c r="B32" s="23">
        <f>Berechnungen!Y2+N8*A32</f>
        <v>15</v>
      </c>
      <c r="C32" s="24">
        <f>X2+N7*A32</f>
        <v>2</v>
      </c>
      <c r="D32" s="24">
        <f>R2+N6*A32</f>
        <v>2</v>
      </c>
      <c r="E32" s="24">
        <f>Berechnungen!Q2+Berechnungen!N6*Berechnungen!A32</f>
        <v>7</v>
      </c>
      <c r="F32" s="24">
        <f>Berechnungen!T2+Berechnungen!N6*Berechnungen!A32</f>
        <v>10.5</v>
      </c>
      <c r="G32" s="23">
        <f>Berechnungen!Y3+N8*A32</f>
        <v>20</v>
      </c>
      <c r="H32" s="24">
        <f>X3+N7*A32</f>
        <v>5</v>
      </c>
      <c r="I32" s="24">
        <f>R3+N6*A32</f>
        <v>2</v>
      </c>
      <c r="J32" s="24">
        <f>Berechnungen!Q3+Berechnungen!N6*Berechnungen!A32</f>
        <v>9</v>
      </c>
      <c r="K32" s="24">
        <f>Berechnungen!T3+Berechnungen!N6*Berechnungen!A32</f>
        <v>13.5</v>
      </c>
      <c r="L32" s="6">
        <f>Berechnungen!Y4+N8*A32</f>
        <v>25</v>
      </c>
      <c r="M32" s="7">
        <f>X4+N7*A32</f>
        <v>8</v>
      </c>
      <c r="N32" s="32">
        <f>R4+N6*A32</f>
        <v>2</v>
      </c>
      <c r="O32" s="24">
        <f>Berechnungen!Q4+Berechnungen!N6*Berechnungen!A32</f>
        <v>11</v>
      </c>
      <c r="P32" s="24">
        <f>Berechnungen!T4+Berechnungen!N6*Berechnungen!A32</f>
        <v>16.5</v>
      </c>
      <c r="Q32" s="23">
        <f>Berechnungen!Y5+N8*A32</f>
        <v>35</v>
      </c>
      <c r="R32" s="24">
        <f>X5+N7*A32</f>
        <v>12</v>
      </c>
      <c r="S32" s="24">
        <f>R5+N6*A32</f>
        <v>3</v>
      </c>
      <c r="T32" s="24">
        <f>Berechnungen!Q5+Berechnungen!N6*Berechnungen!A32</f>
        <v>16.5</v>
      </c>
      <c r="U32" s="24">
        <f>Berechnungen!T5+Berechnungen!N6*Berechnungen!A32</f>
        <v>22</v>
      </c>
      <c r="V32" s="23">
        <f>Berechnungen!Y6+N8*A32</f>
        <v>45</v>
      </c>
      <c r="W32" s="24">
        <f>X6+N7*A32</f>
        <v>15</v>
      </c>
      <c r="X32" s="24">
        <f>R6+N6*A32</f>
        <v>3</v>
      </c>
      <c r="Y32" s="24">
        <f>Berechnungen!Q6+Berechnungen!N6*Berechnungen!A32</f>
        <v>19.5</v>
      </c>
      <c r="Z32" s="25">
        <f>Berechnungen!T6+Berechnungen!N6*Berechnungen!A32</f>
        <v>26</v>
      </c>
    </row>
    <row r="33" spans="1:26">
      <c r="A33" s="9">
        <v>1</v>
      </c>
      <c r="B33" s="9">
        <f>Berechnungen!Y2+N8*A33</f>
        <v>35</v>
      </c>
      <c r="C33" s="10">
        <f>X2+N7*A33</f>
        <v>12</v>
      </c>
      <c r="D33" s="10">
        <f>R2+N6*A33</f>
        <v>22</v>
      </c>
      <c r="E33" s="10">
        <f>Berechnungen!Q2+Berechnungen!N6*Berechnungen!A33</f>
        <v>27</v>
      </c>
      <c r="F33" s="10">
        <f>Berechnungen!T2+Berechnungen!N6*Berechnungen!A33</f>
        <v>30.5</v>
      </c>
      <c r="G33" s="9">
        <f>Berechnungen!Y3+N8*A33</f>
        <v>40</v>
      </c>
      <c r="H33" s="10">
        <f>X3+N7*A33</f>
        <v>15</v>
      </c>
      <c r="I33" s="10">
        <f>R3+N6*A33</f>
        <v>22</v>
      </c>
      <c r="J33" s="10">
        <f>Berechnungen!Q3+Berechnungen!N6*Berechnungen!A33</f>
        <v>29</v>
      </c>
      <c r="K33" s="10">
        <f>Berechnungen!T3+Berechnungen!N6*Berechnungen!A33</f>
        <v>33.5</v>
      </c>
      <c r="L33" s="9">
        <f>Berechnungen!Y4+N8*A33</f>
        <v>45</v>
      </c>
      <c r="M33" s="10">
        <f>X4+N7*A33</f>
        <v>18</v>
      </c>
      <c r="N33" s="10">
        <f>R4+N6*A33</f>
        <v>22</v>
      </c>
      <c r="O33" s="10">
        <f>Berechnungen!Q4+Berechnungen!N6*Berechnungen!A33</f>
        <v>31</v>
      </c>
      <c r="P33" s="10">
        <f>Berechnungen!T4+Berechnungen!N6*Berechnungen!A33</f>
        <v>36.5</v>
      </c>
      <c r="Q33" s="9">
        <f>Berechnungen!Y5+N8*A33</f>
        <v>55</v>
      </c>
      <c r="R33" s="10">
        <f>X5+N7*A33</f>
        <v>22</v>
      </c>
      <c r="S33" s="10">
        <f>R5+N6*A33</f>
        <v>23</v>
      </c>
      <c r="T33" s="10">
        <f>Berechnungen!Q5+Berechnungen!N6*Berechnungen!A33</f>
        <v>36.5</v>
      </c>
      <c r="U33" s="10">
        <f>Berechnungen!T5+Berechnungen!N6*Berechnungen!A33</f>
        <v>42</v>
      </c>
      <c r="V33" s="9">
        <f>Berechnungen!Y6+N8*A33</f>
        <v>65</v>
      </c>
      <c r="W33" s="10">
        <f>X6+N7*A33</f>
        <v>25</v>
      </c>
      <c r="X33" s="10">
        <f>R6+N6*A33</f>
        <v>23</v>
      </c>
      <c r="Y33" s="10">
        <f>Berechnungen!Q6+Berechnungen!N6*Berechnungen!A33</f>
        <v>39.5</v>
      </c>
      <c r="Z33" s="11">
        <f>Berechnungen!T6+Berechnungen!N6*Berechnungen!A33</f>
        <v>46</v>
      </c>
    </row>
    <row r="34" spans="1:26">
      <c r="A34" s="6">
        <v>2</v>
      </c>
      <c r="B34" s="6">
        <f>Berechnungen!Y2+N8*A34</f>
        <v>55</v>
      </c>
      <c r="C34" s="7">
        <f>X2+N7*A34</f>
        <v>22</v>
      </c>
      <c r="D34" s="7">
        <f>R2+N6*A34</f>
        <v>42</v>
      </c>
      <c r="E34" s="7">
        <f>Berechnungen!Q2+Berechnungen!N6*Berechnungen!A34</f>
        <v>47</v>
      </c>
      <c r="F34" s="7">
        <f>Berechnungen!T2+Berechnungen!N6*Berechnungen!A34</f>
        <v>50.5</v>
      </c>
      <c r="G34" s="6">
        <f>Berechnungen!Y3+N8*A34</f>
        <v>60</v>
      </c>
      <c r="H34" s="7">
        <f>X3+N7*A34</f>
        <v>25</v>
      </c>
      <c r="I34" s="7">
        <f>R3+N6*A34</f>
        <v>42</v>
      </c>
      <c r="J34" s="7">
        <f>Berechnungen!Q3+Berechnungen!N6*Berechnungen!A34</f>
        <v>49</v>
      </c>
      <c r="K34" s="7">
        <f>Berechnungen!T3+Berechnungen!N6*Berechnungen!A34</f>
        <v>53.5</v>
      </c>
      <c r="L34" s="6">
        <f>Berechnungen!Y4+N8*A34</f>
        <v>65</v>
      </c>
      <c r="M34" s="7">
        <f>X4+N7*A34</f>
        <v>28</v>
      </c>
      <c r="N34" s="7">
        <f>R4+N6*A34</f>
        <v>42</v>
      </c>
      <c r="O34" s="7">
        <f>Berechnungen!Q4+Berechnungen!N6*Berechnungen!A34</f>
        <v>51</v>
      </c>
      <c r="P34" s="7">
        <f>Berechnungen!T4+Berechnungen!N6*Berechnungen!A34</f>
        <v>56.5</v>
      </c>
      <c r="Q34" s="6">
        <f>Berechnungen!Y5+N8*A34</f>
        <v>75</v>
      </c>
      <c r="R34" s="7">
        <f>X5+N7*A34</f>
        <v>32</v>
      </c>
      <c r="S34" s="7">
        <f>R5+N6*A34</f>
        <v>43</v>
      </c>
      <c r="T34" s="7">
        <f>Berechnungen!Q5+Berechnungen!N6*Berechnungen!A34</f>
        <v>56.5</v>
      </c>
      <c r="U34" s="7">
        <f>Berechnungen!T5+Berechnungen!N6*Berechnungen!A34</f>
        <v>62</v>
      </c>
      <c r="V34" s="6">
        <f>Berechnungen!Y6+N8*A34</f>
        <v>85</v>
      </c>
      <c r="W34" s="7">
        <f>X6+N7*A34</f>
        <v>35</v>
      </c>
      <c r="X34" s="7">
        <f>R6+N6*A34</f>
        <v>43</v>
      </c>
      <c r="Y34" s="7">
        <f>Berechnungen!Q6+Berechnungen!N6*Berechnungen!A34</f>
        <v>59.5</v>
      </c>
      <c r="Z34" s="8">
        <f>Berechnungen!T6+Berechnungen!N6*Berechnungen!A34</f>
        <v>66</v>
      </c>
    </row>
    <row r="35" spans="1:26">
      <c r="A35" s="9">
        <v>3</v>
      </c>
      <c r="B35" s="9">
        <f>Berechnungen!Y2+N8*A35</f>
        <v>75</v>
      </c>
      <c r="C35" s="10">
        <f>X2+N7*A35</f>
        <v>32</v>
      </c>
      <c r="D35" s="10">
        <f>R2+N6*A35</f>
        <v>62</v>
      </c>
      <c r="E35" s="10">
        <f>Berechnungen!Q2+Berechnungen!N6*Berechnungen!A35</f>
        <v>67</v>
      </c>
      <c r="F35" s="10">
        <f>Berechnungen!T2+Berechnungen!N6*Berechnungen!A35</f>
        <v>70.5</v>
      </c>
      <c r="G35" s="9">
        <f>Berechnungen!Y3+N8*A35</f>
        <v>80</v>
      </c>
      <c r="H35" s="10">
        <f>X3+N7*A35</f>
        <v>35</v>
      </c>
      <c r="I35" s="10">
        <f>R3+N6*A35</f>
        <v>62</v>
      </c>
      <c r="J35" s="10">
        <f>Berechnungen!Q3+Berechnungen!N6*Berechnungen!A35</f>
        <v>69</v>
      </c>
      <c r="K35" s="10">
        <f>Berechnungen!T3+Berechnungen!N6*Berechnungen!A35</f>
        <v>73.5</v>
      </c>
      <c r="L35" s="9">
        <f>Berechnungen!Y4+N8*A35</f>
        <v>85</v>
      </c>
      <c r="M35" s="10">
        <f>X4+N7*A35</f>
        <v>38</v>
      </c>
      <c r="N35" s="10">
        <f>R4+N6*A35</f>
        <v>62</v>
      </c>
      <c r="O35" s="10">
        <f>Berechnungen!Q4+Berechnungen!N6*Berechnungen!A35</f>
        <v>71</v>
      </c>
      <c r="P35" s="10">
        <f>Berechnungen!T4+Berechnungen!N6*Berechnungen!A35</f>
        <v>76.5</v>
      </c>
      <c r="Q35" s="9">
        <f>Berechnungen!Y5+N8*A35</f>
        <v>95</v>
      </c>
      <c r="R35" s="10">
        <f>X5+N7*A35</f>
        <v>42</v>
      </c>
      <c r="S35" s="10">
        <f>R5+N6*A35</f>
        <v>63</v>
      </c>
      <c r="T35" s="10">
        <f>Berechnungen!Q5+Berechnungen!N6*Berechnungen!A35</f>
        <v>76.5</v>
      </c>
      <c r="U35" s="10">
        <f>Berechnungen!T5+Berechnungen!N6*Berechnungen!A35</f>
        <v>82</v>
      </c>
      <c r="V35" s="9">
        <f>Berechnungen!Y6+N8*A35</f>
        <v>105</v>
      </c>
      <c r="W35" s="10">
        <f>X6+N7*A35</f>
        <v>45</v>
      </c>
      <c r="X35" s="10">
        <f>R6+N6*A35</f>
        <v>63</v>
      </c>
      <c r="Y35" s="10">
        <f>Berechnungen!Q6+Berechnungen!N6*Berechnungen!A35</f>
        <v>79.5</v>
      </c>
      <c r="Z35" s="11">
        <f>Berechnungen!T6+Berechnungen!N6*Berechnungen!A35</f>
        <v>86</v>
      </c>
    </row>
    <row r="36" spans="1:26">
      <c r="A36" s="6">
        <v>4</v>
      </c>
      <c r="B36" s="6">
        <f>Berechnungen!Y2+N8*A36</f>
        <v>95</v>
      </c>
      <c r="C36" s="7">
        <f>X2+N7*A36</f>
        <v>42</v>
      </c>
      <c r="D36" s="7">
        <f>R2+N6*A36</f>
        <v>82</v>
      </c>
      <c r="E36" s="7">
        <f>Berechnungen!Q2+Berechnungen!N6*Berechnungen!A36</f>
        <v>87</v>
      </c>
      <c r="F36" s="7">
        <f>Berechnungen!T2+Berechnungen!N6*Berechnungen!A36</f>
        <v>90.5</v>
      </c>
      <c r="G36" s="6">
        <f>Berechnungen!Y3+N8*A36</f>
        <v>100</v>
      </c>
      <c r="H36" s="7">
        <f>X3+N7*A36</f>
        <v>45</v>
      </c>
      <c r="I36" s="7">
        <f>R3+N6*A36</f>
        <v>82</v>
      </c>
      <c r="J36" s="7">
        <f>Berechnungen!Q3+Berechnungen!N6*Berechnungen!A36</f>
        <v>89</v>
      </c>
      <c r="K36" s="7">
        <f>Berechnungen!T3+Berechnungen!N6*Berechnungen!A36</f>
        <v>93.5</v>
      </c>
      <c r="L36" s="6">
        <f>Berechnungen!Y4+N8*A36</f>
        <v>105</v>
      </c>
      <c r="M36" s="7">
        <f>X4+N7*A36</f>
        <v>48</v>
      </c>
      <c r="N36" s="7">
        <f>R4+N6*A36</f>
        <v>82</v>
      </c>
      <c r="O36" s="7">
        <f>Berechnungen!Q4+Berechnungen!N6*Berechnungen!A36</f>
        <v>91</v>
      </c>
      <c r="P36" s="7">
        <f>Berechnungen!T4+Berechnungen!N6*Berechnungen!A36</f>
        <v>96.5</v>
      </c>
      <c r="Q36" s="6">
        <f>Berechnungen!Y5+N8*A36</f>
        <v>115</v>
      </c>
      <c r="R36" s="7">
        <f>X5+N7*A36</f>
        <v>52</v>
      </c>
      <c r="S36" s="7">
        <f>R5+N6*A36</f>
        <v>83</v>
      </c>
      <c r="T36" s="7">
        <f>Berechnungen!Q5+Berechnungen!N6*Berechnungen!A36</f>
        <v>96.5</v>
      </c>
      <c r="U36" s="7">
        <f>Berechnungen!T5+Berechnungen!N6*Berechnungen!A36</f>
        <v>102</v>
      </c>
      <c r="V36" s="6">
        <f>Berechnungen!Y6+N8*A36</f>
        <v>125</v>
      </c>
      <c r="W36" s="7">
        <f>X6+N7*A36</f>
        <v>55</v>
      </c>
      <c r="X36" s="7">
        <f>R6+N6*A36</f>
        <v>83</v>
      </c>
      <c r="Y36" s="7">
        <f>Berechnungen!Q6+Berechnungen!N6*Berechnungen!A36</f>
        <v>99.5</v>
      </c>
      <c r="Z36" s="8">
        <f>Berechnungen!T6+Berechnungen!N6*Berechnungen!A36</f>
        <v>106</v>
      </c>
    </row>
    <row r="37" spans="1:26">
      <c r="A37" s="9">
        <v>5</v>
      </c>
      <c r="B37" s="9">
        <f>Berechnungen!Y2+N8*A37</f>
        <v>115</v>
      </c>
      <c r="C37" s="10">
        <f>X2+N7*A37</f>
        <v>52</v>
      </c>
      <c r="D37" s="10">
        <f>R2+N6*A37</f>
        <v>102</v>
      </c>
      <c r="E37" s="10">
        <f>Berechnungen!Q2+Berechnungen!N6*Berechnungen!A37</f>
        <v>107</v>
      </c>
      <c r="F37" s="10">
        <f>Berechnungen!T2+Berechnungen!N6*Berechnungen!A37</f>
        <v>110.5</v>
      </c>
      <c r="G37" s="9">
        <f>Berechnungen!Y3+N8*A37</f>
        <v>120</v>
      </c>
      <c r="H37" s="10">
        <f>X3+N7*A37</f>
        <v>55</v>
      </c>
      <c r="I37" s="10">
        <f>R3+N6*A37</f>
        <v>102</v>
      </c>
      <c r="J37" s="10">
        <f>Berechnungen!Q3+Berechnungen!N6*Berechnungen!A37</f>
        <v>109</v>
      </c>
      <c r="K37" s="10">
        <f>Berechnungen!T3+Berechnungen!N6*Berechnungen!A37</f>
        <v>113.5</v>
      </c>
      <c r="L37" s="9">
        <f>Berechnungen!Y4+N8*A37</f>
        <v>125</v>
      </c>
      <c r="M37" s="10">
        <f>X4+N7*A37</f>
        <v>58</v>
      </c>
      <c r="N37" s="10">
        <f>R4+N6*A37</f>
        <v>102</v>
      </c>
      <c r="O37" s="10">
        <f>Berechnungen!Q4+Berechnungen!N6*Berechnungen!A37</f>
        <v>111</v>
      </c>
      <c r="P37" s="10">
        <f>Berechnungen!T4+Berechnungen!N6*Berechnungen!A37</f>
        <v>116.5</v>
      </c>
      <c r="Q37" s="9">
        <f>Berechnungen!Y5+N8*A37</f>
        <v>135</v>
      </c>
      <c r="R37" s="10">
        <f>X5+N7*A37</f>
        <v>62</v>
      </c>
      <c r="S37" s="10">
        <f>R5+N6*A37</f>
        <v>103</v>
      </c>
      <c r="T37" s="10">
        <f>Berechnungen!Q5+Berechnungen!N6*Berechnungen!A37</f>
        <v>116.5</v>
      </c>
      <c r="U37" s="10">
        <f>Berechnungen!T5+Berechnungen!N6*Berechnungen!A37</f>
        <v>122</v>
      </c>
      <c r="V37" s="9">
        <f>Berechnungen!Y6+N8*A37</f>
        <v>145</v>
      </c>
      <c r="W37" s="10">
        <f>X6+N7*A37</f>
        <v>65</v>
      </c>
      <c r="X37" s="10">
        <f>R6+N6*A37</f>
        <v>103</v>
      </c>
      <c r="Y37" s="10">
        <f>Berechnungen!Q6+Berechnungen!N6*Berechnungen!A37</f>
        <v>119.5</v>
      </c>
      <c r="Z37" s="11">
        <f>Berechnungen!T6+Berechnungen!N6*Berechnungen!A37</f>
        <v>126</v>
      </c>
    </row>
    <row r="38" spans="1:26">
      <c r="A38" s="6">
        <v>6</v>
      </c>
      <c r="B38" s="6">
        <f>Berechnungen!Y2+N8*A38</f>
        <v>135</v>
      </c>
      <c r="C38" s="7">
        <f>X2+N7*A38</f>
        <v>62</v>
      </c>
      <c r="D38" s="7">
        <f>R2+N6*A38</f>
        <v>122</v>
      </c>
      <c r="E38" s="7">
        <f>Berechnungen!Q2+Berechnungen!N6*Berechnungen!A38</f>
        <v>127</v>
      </c>
      <c r="F38" s="7">
        <f>Berechnungen!T2+Berechnungen!N6*Berechnungen!A38</f>
        <v>130.5</v>
      </c>
      <c r="G38" s="6">
        <f>Berechnungen!Y3+N8*A38</f>
        <v>140</v>
      </c>
      <c r="H38" s="7">
        <f>X3+N7*A38</f>
        <v>65</v>
      </c>
      <c r="I38" s="7">
        <f>R3+N6*A38</f>
        <v>122</v>
      </c>
      <c r="J38" s="7">
        <f>Berechnungen!Q3+Berechnungen!N6*Berechnungen!A38</f>
        <v>129</v>
      </c>
      <c r="K38" s="7">
        <f>Berechnungen!T3+Berechnungen!N6*Berechnungen!A38</f>
        <v>133.5</v>
      </c>
      <c r="L38" s="6">
        <f>Berechnungen!Y4+N8*A38</f>
        <v>145</v>
      </c>
      <c r="M38" s="7">
        <f>X4+N7*A38</f>
        <v>68</v>
      </c>
      <c r="N38" s="7">
        <f>R4+N6*A38</f>
        <v>122</v>
      </c>
      <c r="O38" s="7">
        <f>Berechnungen!Q4+Berechnungen!N6*Berechnungen!A38</f>
        <v>131</v>
      </c>
      <c r="P38" s="7">
        <f>Berechnungen!T4+Berechnungen!N6*Berechnungen!A38</f>
        <v>136.5</v>
      </c>
      <c r="Q38" s="6">
        <f>Berechnungen!Y5+N8*A38</f>
        <v>155</v>
      </c>
      <c r="R38" s="7">
        <f>X5+N7*A38</f>
        <v>72</v>
      </c>
      <c r="S38" s="7">
        <f>R5+N6*A38</f>
        <v>123</v>
      </c>
      <c r="T38" s="7">
        <f>Berechnungen!Q5+Berechnungen!N6*Berechnungen!A38</f>
        <v>136.5</v>
      </c>
      <c r="U38" s="7">
        <f>Berechnungen!T5+Berechnungen!N6*Berechnungen!A38</f>
        <v>142</v>
      </c>
      <c r="V38" s="6">
        <f>Berechnungen!Y6+N8*A38</f>
        <v>165</v>
      </c>
      <c r="W38" s="7">
        <f>X6+N7*A38</f>
        <v>75</v>
      </c>
      <c r="X38" s="7">
        <f>R6+N6*A38</f>
        <v>123</v>
      </c>
      <c r="Y38" s="7">
        <f>Berechnungen!Q6+Berechnungen!N6*Berechnungen!A38</f>
        <v>139.5</v>
      </c>
      <c r="Z38" s="8">
        <f>Berechnungen!T6+Berechnungen!N6*Berechnungen!A38</f>
        <v>146</v>
      </c>
    </row>
    <row r="39" spans="1:26">
      <c r="A39" s="9">
        <v>7</v>
      </c>
      <c r="B39" s="9">
        <f>Berechnungen!Y2+N8*A39</f>
        <v>155</v>
      </c>
      <c r="C39" s="10">
        <f>X2+N7*A39</f>
        <v>72</v>
      </c>
      <c r="D39" s="10">
        <f>R2+N6*A39</f>
        <v>142</v>
      </c>
      <c r="E39" s="10">
        <f>Berechnungen!Q2+Berechnungen!N6*Berechnungen!A39</f>
        <v>147</v>
      </c>
      <c r="F39" s="10">
        <f>Berechnungen!T2+Berechnungen!N6*Berechnungen!A39</f>
        <v>150.5</v>
      </c>
      <c r="G39" s="9">
        <f>Berechnungen!Y3+N8*A39</f>
        <v>160</v>
      </c>
      <c r="H39" s="10">
        <f>X3+N7*A39</f>
        <v>75</v>
      </c>
      <c r="I39" s="10">
        <f>R3+N6*A39</f>
        <v>142</v>
      </c>
      <c r="J39" s="10">
        <f>Berechnungen!Q3+Berechnungen!N6*Berechnungen!A39</f>
        <v>149</v>
      </c>
      <c r="K39" s="10">
        <f>Berechnungen!T3+Berechnungen!N6*Berechnungen!A39</f>
        <v>153.5</v>
      </c>
      <c r="L39" s="9">
        <f>Berechnungen!Y4+N8*A39</f>
        <v>165</v>
      </c>
      <c r="M39" s="10">
        <f>X4+N7*A39</f>
        <v>78</v>
      </c>
      <c r="N39" s="10">
        <f>R4+N6*A39</f>
        <v>142</v>
      </c>
      <c r="O39" s="10">
        <f>Berechnungen!Q4+Berechnungen!N6*Berechnungen!A39</f>
        <v>151</v>
      </c>
      <c r="P39" s="10">
        <f>Berechnungen!T4+Berechnungen!N6*Berechnungen!A39</f>
        <v>156.5</v>
      </c>
      <c r="Q39" s="9">
        <f>Berechnungen!Y5+N8*A39</f>
        <v>175</v>
      </c>
      <c r="R39" s="10">
        <f>X5+N7*A39</f>
        <v>82</v>
      </c>
      <c r="S39" s="10">
        <f>R5+N6*A39</f>
        <v>143</v>
      </c>
      <c r="T39" s="10">
        <f>Berechnungen!Q5+Berechnungen!N6*Berechnungen!A39</f>
        <v>156.5</v>
      </c>
      <c r="U39" s="10">
        <f>Berechnungen!T5+Berechnungen!N6*Berechnungen!A39</f>
        <v>162</v>
      </c>
      <c r="V39" s="9">
        <f>Berechnungen!Y6+N8*A39</f>
        <v>185</v>
      </c>
      <c r="W39" s="10">
        <f>X6+N7*A39</f>
        <v>85</v>
      </c>
      <c r="X39" s="10">
        <f>R6+N6*A39</f>
        <v>143</v>
      </c>
      <c r="Y39" s="10">
        <f>Berechnungen!Q6+Berechnungen!N6*Berechnungen!A39</f>
        <v>159.5</v>
      </c>
      <c r="Z39" s="11">
        <f>Berechnungen!T6+Berechnungen!N6*Berechnungen!A39</f>
        <v>166</v>
      </c>
    </row>
    <row r="40" spans="1:26">
      <c r="A40" s="6">
        <v>8</v>
      </c>
      <c r="B40" s="6">
        <f>Berechnungen!Y2+N8*A40</f>
        <v>175</v>
      </c>
      <c r="C40" s="7">
        <f>X2+N7*A40</f>
        <v>82</v>
      </c>
      <c r="D40" s="7">
        <f>R2+N6*A40</f>
        <v>162</v>
      </c>
      <c r="E40" s="7">
        <f>Berechnungen!Q2+Berechnungen!N6*Berechnungen!A40</f>
        <v>167</v>
      </c>
      <c r="F40" s="7">
        <f>Berechnungen!T2+Berechnungen!N6*Berechnungen!A40</f>
        <v>170.5</v>
      </c>
      <c r="G40" s="6">
        <f>Berechnungen!Y3+N8*A40</f>
        <v>180</v>
      </c>
      <c r="H40" s="7">
        <f>X3+N7*A40</f>
        <v>85</v>
      </c>
      <c r="I40" s="7">
        <f>R3+N6*A40</f>
        <v>162</v>
      </c>
      <c r="J40" s="7">
        <f>Berechnungen!Q3+Berechnungen!N6*Berechnungen!A40</f>
        <v>169</v>
      </c>
      <c r="K40" s="7">
        <f>Berechnungen!T3+Berechnungen!N6*Berechnungen!A40</f>
        <v>173.5</v>
      </c>
      <c r="L40" s="6">
        <f>Berechnungen!Y4+N8*A40</f>
        <v>185</v>
      </c>
      <c r="M40" s="7">
        <f>X4+N7*A40</f>
        <v>88</v>
      </c>
      <c r="N40" s="7">
        <f>R4+N6*A40</f>
        <v>162</v>
      </c>
      <c r="O40" s="7">
        <f>Berechnungen!Q4+Berechnungen!N6*Berechnungen!A40</f>
        <v>171</v>
      </c>
      <c r="P40" s="7">
        <f>Berechnungen!T4+Berechnungen!N6*Berechnungen!A40</f>
        <v>176.5</v>
      </c>
      <c r="Q40" s="6">
        <f>Berechnungen!Y5+N8*A40</f>
        <v>195</v>
      </c>
      <c r="R40" s="7">
        <f>X5+N7*A40</f>
        <v>92</v>
      </c>
      <c r="S40" s="7">
        <f>R5+N6*A40</f>
        <v>163</v>
      </c>
      <c r="T40" s="7">
        <f>Berechnungen!Q5+Berechnungen!N6*Berechnungen!A40</f>
        <v>176.5</v>
      </c>
      <c r="U40" s="7">
        <f>Berechnungen!T5+Berechnungen!N6*Berechnungen!A40</f>
        <v>182</v>
      </c>
      <c r="V40" s="6">
        <f>Berechnungen!Y6+N8*A40</f>
        <v>205</v>
      </c>
      <c r="W40" s="7">
        <f>X6+N7*A40</f>
        <v>95</v>
      </c>
      <c r="X40" s="7">
        <f>R6+N6*A40</f>
        <v>163</v>
      </c>
      <c r="Y40" s="7">
        <f>Berechnungen!Q6+Berechnungen!N6*Berechnungen!A40</f>
        <v>179.5</v>
      </c>
      <c r="Z40" s="8">
        <f>Berechnungen!T6+Berechnungen!N6*Berechnungen!A40</f>
        <v>186</v>
      </c>
    </row>
    <row r="41" spans="1:26">
      <c r="A41" s="9">
        <v>9</v>
      </c>
      <c r="B41" s="9">
        <f>Berechnungen!Y2+N8*A41</f>
        <v>195</v>
      </c>
      <c r="C41" s="10">
        <f>X2+N7*A41</f>
        <v>92</v>
      </c>
      <c r="D41" s="10">
        <f>R2+N6*A41</f>
        <v>182</v>
      </c>
      <c r="E41" s="10">
        <f>Berechnungen!Q2+Berechnungen!N6*Berechnungen!A41</f>
        <v>187</v>
      </c>
      <c r="F41" s="10">
        <f>Berechnungen!T2+Berechnungen!N6*Berechnungen!A41</f>
        <v>190.5</v>
      </c>
      <c r="G41" s="9">
        <f>Berechnungen!Y3+N8*A41</f>
        <v>200</v>
      </c>
      <c r="H41" s="10">
        <f>X3+N7*A41</f>
        <v>95</v>
      </c>
      <c r="I41" s="10">
        <f>R3+N6*A41</f>
        <v>182</v>
      </c>
      <c r="J41" s="10">
        <f>Berechnungen!Q3+Berechnungen!N6*Berechnungen!A41</f>
        <v>189</v>
      </c>
      <c r="K41" s="10">
        <f>Berechnungen!T3+Berechnungen!N6*Berechnungen!A41</f>
        <v>193.5</v>
      </c>
      <c r="L41" s="9">
        <f>Berechnungen!Y4+N8*A41</f>
        <v>205</v>
      </c>
      <c r="M41" s="10">
        <f>X4+N7*A41</f>
        <v>98</v>
      </c>
      <c r="N41" s="10">
        <f>R4+N6*A41</f>
        <v>182</v>
      </c>
      <c r="O41" s="10">
        <f>Berechnungen!Q4+Berechnungen!N6*Berechnungen!A41</f>
        <v>191</v>
      </c>
      <c r="P41" s="10">
        <f>Berechnungen!T4+Berechnungen!N6*Berechnungen!A41</f>
        <v>196.5</v>
      </c>
      <c r="Q41" s="9">
        <f>Berechnungen!Y5+N8*A41</f>
        <v>215</v>
      </c>
      <c r="R41" s="10">
        <f>X5+N7*A41</f>
        <v>102</v>
      </c>
      <c r="S41" s="10">
        <f>R5+N6*A41</f>
        <v>183</v>
      </c>
      <c r="T41" s="10">
        <f>Berechnungen!Q5+Berechnungen!N6*Berechnungen!A41</f>
        <v>196.5</v>
      </c>
      <c r="U41" s="10">
        <f>Berechnungen!T5+Berechnungen!N6*Berechnungen!A41</f>
        <v>202</v>
      </c>
      <c r="V41" s="9">
        <f>Berechnungen!Y6+N8*A41</f>
        <v>225</v>
      </c>
      <c r="W41" s="10">
        <f>X6+N7*A41</f>
        <v>105</v>
      </c>
      <c r="X41" s="10">
        <f>R6+N6*A41</f>
        <v>183</v>
      </c>
      <c r="Y41" s="10">
        <f>Berechnungen!Q6+Berechnungen!N6*Berechnungen!A41</f>
        <v>199.5</v>
      </c>
      <c r="Z41" s="11">
        <f>Berechnungen!T6+Berechnungen!N6*Berechnungen!A41</f>
        <v>206</v>
      </c>
    </row>
    <row r="42" spans="1:26">
      <c r="A42" s="12">
        <v>10</v>
      </c>
      <c r="B42" s="12">
        <f>Berechnungen!Y2+N8*A42</f>
        <v>215</v>
      </c>
      <c r="C42" s="13">
        <f>X2+N7*A42</f>
        <v>102</v>
      </c>
      <c r="D42" s="13">
        <f>R2+N6*A42</f>
        <v>202</v>
      </c>
      <c r="E42" s="13">
        <f>Berechnungen!Q2+Berechnungen!N6*Berechnungen!A42</f>
        <v>207</v>
      </c>
      <c r="F42" s="13">
        <f>Berechnungen!T2+Berechnungen!N6*Berechnungen!A42</f>
        <v>210.5</v>
      </c>
      <c r="G42" s="12">
        <f>Berechnungen!Y3+N8*A42</f>
        <v>220</v>
      </c>
      <c r="H42" s="13">
        <f>X3+N7*A42</f>
        <v>105</v>
      </c>
      <c r="I42" s="13">
        <f>R3+N6*A42</f>
        <v>202</v>
      </c>
      <c r="J42" s="13">
        <f>Berechnungen!Q3+Berechnungen!N6*Berechnungen!A42</f>
        <v>209</v>
      </c>
      <c r="K42" s="13">
        <f>Berechnungen!T3+Berechnungen!N6*Berechnungen!A42</f>
        <v>213.5</v>
      </c>
      <c r="L42" s="12">
        <f>Berechnungen!Y4+N8*A42</f>
        <v>225</v>
      </c>
      <c r="M42" s="13">
        <f>X4+N7*A42</f>
        <v>108</v>
      </c>
      <c r="N42" s="13">
        <f>R4+N6*A42</f>
        <v>202</v>
      </c>
      <c r="O42" s="13">
        <f>Berechnungen!Q4+Berechnungen!N6*Berechnungen!A42</f>
        <v>211</v>
      </c>
      <c r="P42" s="13">
        <f>Berechnungen!T4+Berechnungen!N6*Berechnungen!A42</f>
        <v>216.5</v>
      </c>
      <c r="Q42" s="12">
        <f>Berechnungen!Y5+N8*A42</f>
        <v>235</v>
      </c>
      <c r="R42" s="13">
        <f>X5+N7*A42</f>
        <v>112</v>
      </c>
      <c r="S42" s="13">
        <f>R5+N6*A42</f>
        <v>203</v>
      </c>
      <c r="T42" s="13">
        <f>Berechnungen!Q5+Berechnungen!N6*Berechnungen!A42</f>
        <v>216.5</v>
      </c>
      <c r="U42" s="13">
        <f>Berechnungen!T5+Berechnungen!N6*Berechnungen!A42</f>
        <v>222</v>
      </c>
      <c r="V42" s="12">
        <f>Berechnungen!Y6+N8*A42</f>
        <v>245</v>
      </c>
      <c r="W42" s="13">
        <f>X6+N7*A42</f>
        <v>115</v>
      </c>
      <c r="X42" s="13">
        <f>R6+N6*A42</f>
        <v>203</v>
      </c>
      <c r="Y42" s="13">
        <f>Berechnungen!Q6+Berechnungen!N6*Berechnungen!A42</f>
        <v>219.5</v>
      </c>
      <c r="Z42" s="14">
        <f>Berechnungen!T6+Berechnungen!N6*Berechnungen!A42</f>
        <v>226</v>
      </c>
    </row>
    <row r="44" spans="1:26">
      <c r="A44" s="91" t="s">
        <v>19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</sheetData>
  <sheetProtection sheet="1" objects="1" scenarios="1"/>
  <mergeCells count="67">
    <mergeCell ref="AC13:AE13"/>
    <mergeCell ref="AH2:AM2"/>
    <mergeCell ref="AH3:AM3"/>
    <mergeCell ref="AH1:AM1"/>
    <mergeCell ref="AH4:AM4"/>
    <mergeCell ref="AH5:AM5"/>
    <mergeCell ref="AH6:AM6"/>
    <mergeCell ref="AH7:AM7"/>
    <mergeCell ref="AH8:AM8"/>
    <mergeCell ref="AH9:AM9"/>
    <mergeCell ref="AH10:AM10"/>
    <mergeCell ref="AH11:AM11"/>
    <mergeCell ref="AC12:AE12"/>
    <mergeCell ref="AC3:AE3"/>
    <mergeCell ref="AC1:AE1"/>
    <mergeCell ref="AC2:AE2"/>
    <mergeCell ref="P8:V8"/>
    <mergeCell ref="W8:X8"/>
    <mergeCell ref="G2:K2"/>
    <mergeCell ref="B2:F2"/>
    <mergeCell ref="B1:K1"/>
    <mergeCell ref="AC4:AE4"/>
    <mergeCell ref="AC6:AE6"/>
    <mergeCell ref="AC8:AE8"/>
    <mergeCell ref="AC10:AE10"/>
    <mergeCell ref="AK20:AL20"/>
    <mergeCell ref="AH15:AJ15"/>
    <mergeCell ref="AD15:AG15"/>
    <mergeCell ref="AD19:AG19"/>
    <mergeCell ref="AD18:AG18"/>
    <mergeCell ref="AD17:AG17"/>
    <mergeCell ref="AD16:AG16"/>
    <mergeCell ref="AK19:AL19"/>
    <mergeCell ref="AK18:AL18"/>
    <mergeCell ref="AK17:AL17"/>
    <mergeCell ref="AK16:AL16"/>
    <mergeCell ref="AK15:AL15"/>
    <mergeCell ref="AH16:AJ16"/>
    <mergeCell ref="AH17:AJ17"/>
    <mergeCell ref="AH18:AJ18"/>
    <mergeCell ref="AH19:AJ19"/>
    <mergeCell ref="AH20:AJ20"/>
    <mergeCell ref="A44:Z44"/>
    <mergeCell ref="AD20:AG20"/>
    <mergeCell ref="D30:F30"/>
    <mergeCell ref="I30:K30"/>
    <mergeCell ref="N30:P30"/>
    <mergeCell ref="S30:U30"/>
    <mergeCell ref="X30:Z30"/>
    <mergeCell ref="A28:Z28"/>
    <mergeCell ref="B29:F29"/>
    <mergeCell ref="G29:K29"/>
    <mergeCell ref="L29:P29"/>
    <mergeCell ref="Q29:U29"/>
    <mergeCell ref="V29:Z29"/>
    <mergeCell ref="A26:Z26"/>
    <mergeCell ref="A10:Z10"/>
    <mergeCell ref="B11:F11"/>
    <mergeCell ref="G11:K11"/>
    <mergeCell ref="L11:P11"/>
    <mergeCell ref="Q11:U11"/>
    <mergeCell ref="V11:Z11"/>
    <mergeCell ref="D12:F12"/>
    <mergeCell ref="I12:K12"/>
    <mergeCell ref="N12:P12"/>
    <mergeCell ref="S12:U12"/>
    <mergeCell ref="X12:Z1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Hans-Joachim Maier</dc:creator>
  <cp:lastModifiedBy>Hans-Joachim  Maier</cp:lastModifiedBy>
  <dcterms:created xsi:type="dcterms:W3CDTF">2011-02-26T13:38:26Z</dcterms:created>
  <dcterms:modified xsi:type="dcterms:W3CDTF">2011-03-05T15:56:41Z</dcterms:modified>
</cp:coreProperties>
</file>