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iele\Pen&amp;Paper\Midgard\Char Steigern\"/>
    </mc:Choice>
  </mc:AlternateContent>
  <xr:revisionPtr revIDLastSave="0" documentId="13_ncr:1_{43BF6A9E-B945-4AB8-B2C1-FDBBF21964A9}" xr6:coauthVersionLast="47" xr6:coauthVersionMax="47" xr10:uidLastSave="{00000000-0000-0000-0000-000000000000}"/>
  <bookViews>
    <workbookView xWindow="-108" yWindow="-108" windowWidth="23256" windowHeight="14016" xr2:uid="{13BDF1E3-2561-4FA2-8665-DB2BA95DBB52}"/>
  </bookViews>
  <sheets>
    <sheet name="Steiger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0" i="1" l="1" a="1"/>
  <c r="AC10" i="1" s="1"/>
  <c r="AC11" i="1"/>
  <c r="R33" i="1" l="1"/>
  <c r="B33" i="1" l="1"/>
  <c r="Y5" i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AC13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K14" i="1"/>
  <c r="K13" i="1"/>
  <c r="K12" i="1"/>
  <c r="K11" i="1"/>
  <c r="K10" i="1"/>
  <c r="K9" i="1"/>
  <c r="K8" i="1"/>
  <c r="K7" i="1"/>
  <c r="K6" i="1"/>
  <c r="K5" i="1"/>
  <c r="I31" i="1"/>
  <c r="T31" i="1" s="1"/>
  <c r="I30" i="1"/>
  <c r="T30" i="1" s="1"/>
  <c r="I29" i="1"/>
  <c r="T29" i="1" s="1"/>
  <c r="I28" i="1"/>
  <c r="T28" i="1" s="1"/>
  <c r="I27" i="1"/>
  <c r="T27" i="1" s="1"/>
  <c r="I26" i="1"/>
  <c r="T26" i="1" s="1"/>
  <c r="I25" i="1"/>
  <c r="T25" i="1" s="1"/>
  <c r="I24" i="1"/>
  <c r="T24" i="1" s="1"/>
  <c r="I23" i="1"/>
  <c r="T23" i="1" s="1"/>
  <c r="I22" i="1"/>
  <c r="T22" i="1" s="1"/>
  <c r="I21" i="1"/>
  <c r="T21" i="1" s="1"/>
  <c r="I20" i="1"/>
  <c r="T20" i="1" s="1"/>
  <c r="I19" i="1"/>
  <c r="T19" i="1" s="1"/>
  <c r="I18" i="1"/>
  <c r="T18" i="1" s="1"/>
  <c r="I17" i="1"/>
  <c r="T17" i="1" s="1"/>
  <c r="I16" i="1"/>
  <c r="T16" i="1" s="1"/>
  <c r="I15" i="1"/>
  <c r="T15" i="1" s="1"/>
  <c r="I14" i="1"/>
  <c r="I13" i="1"/>
  <c r="L13" i="1" s="1"/>
  <c r="I12" i="1"/>
  <c r="I11" i="1"/>
  <c r="L11" i="1" s="1"/>
  <c r="I10" i="1"/>
  <c r="L10" i="1" s="1"/>
  <c r="I9" i="1"/>
  <c r="I8" i="1"/>
  <c r="I7" i="1"/>
  <c r="I6" i="1"/>
  <c r="I5" i="1"/>
  <c r="V5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5" i="1"/>
  <c r="D5" i="1"/>
  <c r="D6" i="1"/>
  <c r="P6" i="1" s="1"/>
  <c r="Q6" i="1" s="1"/>
  <c r="D7" i="1"/>
  <c r="P7" i="1" s="1"/>
  <c r="Q7" i="1" s="1"/>
  <c r="D8" i="1"/>
  <c r="P8" i="1" s="1"/>
  <c r="Q8" i="1" s="1"/>
  <c r="D9" i="1"/>
  <c r="P9" i="1" s="1"/>
  <c r="Q9" i="1" s="1"/>
  <c r="D10" i="1"/>
  <c r="D11" i="1"/>
  <c r="D12" i="1"/>
  <c r="O12" i="1" s="1"/>
  <c r="D13" i="1"/>
  <c r="D14" i="1"/>
  <c r="P14" i="1" s="1"/>
  <c r="Q14" i="1" s="1"/>
  <c r="D15" i="1"/>
  <c r="P15" i="1" s="1"/>
  <c r="Q15" i="1" s="1"/>
  <c r="D16" i="1"/>
  <c r="P16" i="1" s="1"/>
  <c r="Q16" i="1" s="1"/>
  <c r="D17" i="1"/>
  <c r="P17" i="1" s="1"/>
  <c r="Q17" i="1" s="1"/>
  <c r="D18" i="1"/>
  <c r="P18" i="1" s="1"/>
  <c r="Q18" i="1" s="1"/>
  <c r="D19" i="1"/>
  <c r="P19" i="1" s="1"/>
  <c r="Q19" i="1" s="1"/>
  <c r="D20" i="1"/>
  <c r="D21" i="1"/>
  <c r="P21" i="1" s="1"/>
  <c r="Q21" i="1" s="1"/>
  <c r="D22" i="1"/>
  <c r="P22" i="1" s="1"/>
  <c r="Q22" i="1" s="1"/>
  <c r="D23" i="1"/>
  <c r="P23" i="1" s="1"/>
  <c r="Q23" i="1" s="1"/>
  <c r="D24" i="1"/>
  <c r="P24" i="1" s="1"/>
  <c r="Q24" i="1" s="1"/>
  <c r="D25" i="1"/>
  <c r="P25" i="1" s="1"/>
  <c r="Q25" i="1" s="1"/>
  <c r="D26" i="1"/>
  <c r="P26" i="1" s="1"/>
  <c r="Q26" i="1" s="1"/>
  <c r="D27" i="1"/>
  <c r="P27" i="1" s="1"/>
  <c r="Q27" i="1" s="1"/>
  <c r="D28" i="1"/>
  <c r="P28" i="1" s="1"/>
  <c r="Q28" i="1" s="1"/>
  <c r="D29" i="1"/>
  <c r="P29" i="1" s="1"/>
  <c r="Q29" i="1" s="1"/>
  <c r="D30" i="1"/>
  <c r="P30" i="1" s="1"/>
  <c r="Q30" i="1" s="1"/>
  <c r="D31" i="1"/>
  <c r="P31" i="1" s="1"/>
  <c r="Q31" i="1" s="1"/>
  <c r="P20" i="1"/>
  <c r="Q20" i="1" s="1"/>
  <c r="S6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O9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5" i="1"/>
  <c r="N33" i="1"/>
  <c r="P10" i="1"/>
  <c r="Q10" i="1" s="1"/>
  <c r="W5" i="1"/>
  <c r="T5" i="1" l="1"/>
  <c r="L12" i="1"/>
  <c r="U5" i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L5" i="1"/>
  <c r="L14" i="1"/>
  <c r="T14" i="1"/>
  <c r="L15" i="1"/>
  <c r="T12" i="1"/>
  <c r="S5" i="1"/>
  <c r="T13" i="1"/>
  <c r="P12" i="1"/>
  <c r="Q12" i="1" s="1"/>
  <c r="T10" i="1"/>
  <c r="O7" i="1"/>
  <c r="O10" i="1"/>
  <c r="P11" i="1"/>
  <c r="Q11" i="1" s="1"/>
  <c r="T11" i="1"/>
  <c r="P13" i="1"/>
  <c r="Q13" i="1" s="1"/>
  <c r="O11" i="1"/>
  <c r="O8" i="1"/>
  <c r="T8" i="1"/>
  <c r="O6" i="1"/>
  <c r="T7" i="1"/>
  <c r="AC12" i="1"/>
  <c r="S7" i="1"/>
  <c r="T9" i="1"/>
  <c r="T6" i="1"/>
  <c r="L9" i="1"/>
  <c r="L7" i="1"/>
  <c r="L8" i="1"/>
  <c r="L6" i="1"/>
  <c r="D33" i="1"/>
  <c r="C33" i="1" s="1"/>
  <c r="Y33" i="1"/>
  <c r="P5" i="1"/>
  <c r="V6" i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W6" i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P33" i="1" l="1"/>
  <c r="AA11" i="1"/>
  <c r="AA10" i="1" a="1"/>
  <c r="AA10" i="1" s="1"/>
  <c r="AA13" i="1" s="1"/>
  <c r="AA12" i="1"/>
  <c r="Q5" i="1"/>
  <c r="Q33" i="1" s="1"/>
  <c r="X5" i="1" l="1"/>
  <c r="X6" i="1" s="1"/>
  <c r="X7" i="1" s="1"/>
  <c r="X8" i="1" s="1"/>
  <c r="X9" i="1" s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Markus</author>
  </authors>
  <commentList>
    <comment ref="F4" authorId="0" shapeId="0" xr:uid="{CA6C53DD-0655-4DE7-AE51-24033C99BBDA}">
      <text>
        <r>
          <rPr>
            <b/>
            <sz val="9"/>
            <color indexed="81"/>
            <rFont val="Segoe UI"/>
            <family val="2"/>
          </rPr>
          <t>Markus:</t>
        </r>
        <r>
          <rPr>
            <sz val="9"/>
            <color indexed="81"/>
            <rFont val="Segoe UI"/>
            <family val="2"/>
          </rPr>
          <t xml:space="preserve">
Beim setzen eines "x" in die grüne Zelle geschieht die Berechnung automatisch, die EP können aber auch manuell in das grüne Feld eingetragen werden.</t>
        </r>
      </text>
    </comment>
    <comment ref="H4" authorId="0" shapeId="0" xr:uid="{8A9288D8-2A3F-4DD4-B6EC-F881BEF23212}">
      <text>
        <r>
          <rPr>
            <b/>
            <sz val="9"/>
            <color indexed="81"/>
            <rFont val="Segoe UI"/>
            <family val="2"/>
          </rPr>
          <t>Markus:</t>
        </r>
        <r>
          <rPr>
            <sz val="9"/>
            <color indexed="81"/>
            <rFont val="Segoe UI"/>
            <family val="2"/>
          </rPr>
          <t xml:space="preserve">
Beim setzen eines "x" in die grüne Zelle geschieht die Berechnung automatisch, die EP können aber auch manuell in das grüne Feld eingetragen werden.</t>
        </r>
      </text>
    </comment>
    <comment ref="J4" authorId="0" shapeId="0" xr:uid="{E79C9CDC-42F7-42F9-9165-566CF5BF9F99}">
      <text>
        <r>
          <rPr>
            <b/>
            <sz val="9"/>
            <color indexed="81"/>
            <rFont val="Segoe UI"/>
            <family val="2"/>
          </rPr>
          <t>Markus:</t>
        </r>
        <r>
          <rPr>
            <sz val="9"/>
            <color indexed="81"/>
            <rFont val="Segoe UI"/>
            <family val="2"/>
          </rPr>
          <t xml:space="preserve">
Beim setzen eines "x" in die grüne Zelle geschieht die Berechnung automatisch, die EP können aber auch manuell in das grüne Feld eingetragen werden.</t>
        </r>
      </text>
    </comment>
    <comment ref="T4" authorId="0" shapeId="0" xr:uid="{A7A3B39E-5A53-444B-92D8-32CEB961E490}">
      <text>
        <r>
          <rPr>
            <b/>
            <sz val="9"/>
            <color indexed="81"/>
            <rFont val="Segoe UI"/>
            <family val="2"/>
          </rPr>
          <t>Markus:</t>
        </r>
        <r>
          <rPr>
            <sz val="9"/>
            <color indexed="81"/>
            <rFont val="Segoe UI"/>
            <family val="2"/>
          </rPr>
          <t xml:space="preserve">
Kontrollfeld um zu Überprüfen ob 100 % der EP abgedeckt sind.
Zeigt einen Fehler an, wenn noch keine EP-Quelle definiert ist.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<sst xmlns="http://schemas.openxmlformats.org/spreadsheetml/2006/main" count="39" uniqueCount="28">
  <si>
    <t>Fertigkeiten</t>
  </si>
  <si>
    <t>AEP</t>
  </si>
  <si>
    <t>KEP</t>
  </si>
  <si>
    <t>GS</t>
  </si>
  <si>
    <t>ZEP</t>
  </si>
  <si>
    <t>GFP</t>
  </si>
  <si>
    <t>EP Kosten</t>
  </si>
  <si>
    <t>PP</t>
  </si>
  <si>
    <t>eintragen</t>
  </si>
  <si>
    <t>Unterhaltskosten</t>
  </si>
  <si>
    <t>wird berechnet</t>
  </si>
  <si>
    <t>Unterhalt pro Tag</t>
  </si>
  <si>
    <t>Lernzeit</t>
  </si>
  <si>
    <t>PP-%</t>
  </si>
  <si>
    <t>GS-%</t>
  </si>
  <si>
    <t>Vergünst.</t>
  </si>
  <si>
    <t>EP eff.</t>
  </si>
  <si>
    <t>Wenn gehortet wird:</t>
  </si>
  <si>
    <t>Diff. GFP</t>
  </si>
  <si>
    <t>GS neu</t>
  </si>
  <si>
    <t>EP-%</t>
  </si>
  <si>
    <t>Sum%</t>
  </si>
  <si>
    <t>x / Zahl</t>
  </si>
  <si>
    <t>EP</t>
  </si>
  <si>
    <t>Ausgaben in %</t>
  </si>
  <si>
    <t>Ausgaben EP</t>
  </si>
  <si>
    <t>Alte Werte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</si>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</sst>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0_ ;[Red]\-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2" borderId="1" xfId="0" applyFill="1" applyBorder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9" fontId="0" fillId="2" borderId="1" xfId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9" fontId="3" fillId="2" borderId="1" xfId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vertical="top" wrapText="1" shrinkToFit="1"/>
      <protection locked="0"/>
    </xf>
    <xf numFmtId="0" fontId="0" fillId="3" borderId="1" xfId="0" applyFill="1" applyBorder="1" applyProtection="1"/>
    <xf numFmtId="0" fontId="1" fillId="3" borderId="1" xfId="0" applyFont="1" applyFill="1" applyBorder="1" applyProtection="1"/>
    <xf numFmtId="164" fontId="5" fillId="3" borderId="1" xfId="1" applyNumberFormat="1" applyFont="1" applyFill="1" applyBorder="1" applyProtection="1"/>
    <xf numFmtId="165" fontId="0" fillId="3" borderId="1" xfId="0" applyNumberFormat="1" applyFill="1" applyBorder="1" applyProtection="1"/>
    <xf numFmtId="0" fontId="9" fillId="2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0" fontId="0" fillId="3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1" fillId="6" borderId="1" xfId="0" applyFon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1" fillId="6" borderId="4" xfId="0" applyFont="1" applyFill="1" applyBorder="1" applyProtection="1">
      <protection locked="0"/>
    </xf>
    <xf numFmtId="0" fontId="0" fillId="4" borderId="2" xfId="2" applyNumberFormat="1" applyFont="1" applyFill="1" applyBorder="1" applyAlignment="1" applyProtection="1">
      <alignment horizontal="right"/>
      <protection locked="0"/>
    </xf>
    <xf numFmtId="0" fontId="1" fillId="6" borderId="3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</cellXfs>
  <cellStyles count="3">
    <cellStyle name="Komma" xfId="2" builtinId="3"/>
    <cellStyle name="Prozent" xfId="1" builtinId="5"/>
    <cellStyle name="Standard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3B1A-75F5-4DE3-ABEE-2C7EB576CCFF}">
  <dimension ref="A1:AE34"/>
  <sheetViews>
    <sheetView tabSelected="1" zoomScale="102" zoomScaleNormal="100" workbookViewId="0">
      <selection activeCell="B12" sqref="B12"/>
    </sheetView>
  </sheetViews>
  <sheetFormatPr baseColWidth="10" defaultColWidth="11.44140625" defaultRowHeight="14.4" x14ac:dyDescent="0.3"/>
  <cols>
    <col min="1" max="1" width="26.21875" style="1" customWidth="1"/>
    <col min="2" max="2" width="9.33203125" style="1" bestFit="1" customWidth="1"/>
    <col min="3" max="3" width="9.109375" style="2" bestFit="1" customWidth="1"/>
    <col min="4" max="4" width="6.88671875" style="1" customWidth="1"/>
    <col min="5" max="5" width="2.88671875" style="1" customWidth="1"/>
    <col min="6" max="6" width="6" style="3" customWidth="1"/>
    <col min="7" max="7" width="6" style="1" customWidth="1"/>
    <col min="8" max="8" width="6" style="3" customWidth="1"/>
    <col min="9" max="9" width="6" style="1" customWidth="1"/>
    <col min="10" max="10" width="6" style="3" customWidth="1"/>
    <col min="11" max="11" width="6" style="1" customWidth="1"/>
    <col min="12" max="12" width="5.88671875" style="4" customWidth="1"/>
    <col min="13" max="13" width="2.88671875" style="1" customWidth="1"/>
    <col min="14" max="14" width="6.6640625" style="1" customWidth="1"/>
    <col min="15" max="15" width="5.88671875" style="4" customWidth="1"/>
    <col min="16" max="16" width="7.5546875" style="1" bestFit="1" customWidth="1"/>
    <col min="17" max="17" width="15.44140625" style="1" bestFit="1" customWidth="1"/>
    <col min="18" max="18" width="6.6640625" style="1" customWidth="1"/>
    <col min="19" max="19" width="5.88671875" style="4" customWidth="1"/>
    <col min="20" max="20" width="7.109375" style="4" bestFit="1" customWidth="1"/>
    <col min="21" max="25" width="8.44140625" style="1" customWidth="1"/>
    <col min="26" max="26" width="5" style="1" customWidth="1"/>
    <col min="27" max="27" width="13.21875" style="1" bestFit="1" customWidth="1"/>
    <col min="28" max="28" width="12.109375" style="1" bestFit="1" customWidth="1"/>
    <col min="29" max="16384" width="11.44140625" style="1"/>
  </cols>
  <sheetData>
    <row r="1" spans="1:31" x14ac:dyDescent="0.3">
      <c r="Q1" s="5" t="s">
        <v>11</v>
      </c>
    </row>
    <row r="2" spans="1:31" x14ac:dyDescent="0.3">
      <c r="Q2" s="6">
        <v>0</v>
      </c>
    </row>
    <row r="3" spans="1:31" s="5" customFormat="1" x14ac:dyDescent="0.3">
      <c r="C3" s="3"/>
      <c r="F3" s="39"/>
      <c r="G3" s="39"/>
      <c r="H3" s="39"/>
      <c r="I3" s="39"/>
      <c r="J3" s="39"/>
      <c r="K3" s="39"/>
      <c r="L3" s="7"/>
      <c r="O3" s="7"/>
      <c r="S3" s="7"/>
      <c r="T3" s="7"/>
      <c r="U3" s="5" t="s">
        <v>1</v>
      </c>
      <c r="V3" s="5" t="s">
        <v>2</v>
      </c>
      <c r="W3" s="5" t="s">
        <v>4</v>
      </c>
      <c r="X3" s="5" t="s">
        <v>3</v>
      </c>
      <c r="Y3" s="5" t="s">
        <v>5</v>
      </c>
    </row>
    <row r="4" spans="1:31" x14ac:dyDescent="0.3">
      <c r="A4" s="5" t="s">
        <v>0</v>
      </c>
      <c r="B4" s="5" t="s">
        <v>6</v>
      </c>
      <c r="C4" s="3" t="s">
        <v>15</v>
      </c>
      <c r="D4" s="5" t="s">
        <v>16</v>
      </c>
      <c r="E4" s="5"/>
      <c r="F4" s="39" t="s">
        <v>1</v>
      </c>
      <c r="G4" s="39"/>
      <c r="H4" s="39" t="s">
        <v>2</v>
      </c>
      <c r="I4" s="39"/>
      <c r="J4" s="39" t="s">
        <v>4</v>
      </c>
      <c r="K4" s="39"/>
      <c r="L4" s="8" t="s">
        <v>20</v>
      </c>
      <c r="M4" s="9"/>
      <c r="N4" s="5" t="s">
        <v>3</v>
      </c>
      <c r="O4" s="3" t="s">
        <v>14</v>
      </c>
      <c r="P4" s="5" t="s">
        <v>12</v>
      </c>
      <c r="Q4" s="5" t="s">
        <v>9</v>
      </c>
      <c r="R4" s="5" t="s">
        <v>7</v>
      </c>
      <c r="S4" s="3" t="s">
        <v>13</v>
      </c>
      <c r="T4" s="3" t="s">
        <v>21</v>
      </c>
      <c r="U4" s="6">
        <v>220</v>
      </c>
      <c r="V4" s="6">
        <v>26</v>
      </c>
      <c r="W4" s="6">
        <v>0</v>
      </c>
      <c r="X4" s="6">
        <v>5500</v>
      </c>
      <c r="Y4" s="6">
        <v>2677</v>
      </c>
      <c r="AA4" s="6" t="s">
        <v>8</v>
      </c>
      <c r="AB4" s="31" t="s">
        <v>26</v>
      </c>
      <c r="AC4" s="31" t="s">
        <v>23</v>
      </c>
      <c r="AD4" s="31" t="s">
        <v>7</v>
      </c>
      <c r="AE4" s="31" t="s">
        <v>3</v>
      </c>
    </row>
    <row r="5" spans="1:31" x14ac:dyDescent="0.3">
      <c r="A5" s="6"/>
      <c r="B5" s="6"/>
      <c r="C5" s="10"/>
      <c r="D5" s="20">
        <f>IF(B5="",0,ROUND(B5*(1-C5),0))</f>
        <v>0</v>
      </c>
      <c r="E5" s="12"/>
      <c r="F5" s="13"/>
      <c r="G5" s="20">
        <f>IF(F5="x",D5-N5/10-R5,F5)</f>
        <v>0</v>
      </c>
      <c r="H5" s="13"/>
      <c r="I5" s="20">
        <f t="shared" ref="I5:I31" si="0">IF(H5="x",F5-P5/10-U5,H5)</f>
        <v>0</v>
      </c>
      <c r="J5" s="13"/>
      <c r="K5" s="20">
        <f t="shared" ref="K5:K31" si="1">IF(J5="x",H5-R5/10-W5,J5)</f>
        <v>0</v>
      </c>
      <c r="L5" s="22" t="str">
        <f t="shared" ref="L5:L12" si="2">IF((G5+I5+K5)=0,"",(G5+I5+K5)/$D5)</f>
        <v/>
      </c>
      <c r="M5" s="12"/>
      <c r="N5" s="6"/>
      <c r="O5" s="22" t="str">
        <f>IF(N5=0,"",N5/10/$D5)</f>
        <v/>
      </c>
      <c r="P5" s="20">
        <f t="shared" ref="P5:P31" si="3">IF(N5=0,(D5-R5)/5+R5/500,(D5-R5)/10+R5/500)</f>
        <v>0</v>
      </c>
      <c r="Q5" s="20">
        <f>P5*$Q$2</f>
        <v>0</v>
      </c>
      <c r="R5" s="6"/>
      <c r="S5" s="22" t="str">
        <f>IF(R5=0,"",R5/$D5)</f>
        <v/>
      </c>
      <c r="T5" s="22" t="b">
        <f>TRUE=(D5=(G5+I5+K5+R5+(N5/10)))</f>
        <v>1</v>
      </c>
      <c r="U5" s="23">
        <f t="shared" ref="U5:U31" si="4">U4-G5</f>
        <v>220</v>
      </c>
      <c r="V5" s="23">
        <f t="shared" ref="V5:V31" si="5">V4-I5</f>
        <v>26</v>
      </c>
      <c r="W5" s="23">
        <f>W4-K5</f>
        <v>0</v>
      </c>
      <c r="X5" s="23">
        <f>X4-Q5-N5</f>
        <v>5500</v>
      </c>
      <c r="Y5" s="23">
        <f>Y4+B5</f>
        <v>2677</v>
      </c>
      <c r="AA5" s="11" t="s">
        <v>10</v>
      </c>
      <c r="AB5" s="18"/>
      <c r="AC5" s="30">
        <v>332</v>
      </c>
      <c r="AD5" s="30">
        <v>172</v>
      </c>
      <c r="AE5" s="30">
        <v>190</v>
      </c>
    </row>
    <row r="6" spans="1:31" x14ac:dyDescent="0.3">
      <c r="A6" s="6"/>
      <c r="B6" s="6"/>
      <c r="C6" s="10"/>
      <c r="D6" s="20">
        <f t="shared" ref="D6:D31" si="6">IF(B6="",0,ROUND(B6*(1-C6),0))</f>
        <v>0</v>
      </c>
      <c r="E6" s="12"/>
      <c r="F6" s="13"/>
      <c r="G6" s="20">
        <f t="shared" ref="G6:G31" si="7">IF(F6="x",D6-N6/10-R6,F6)</f>
        <v>0</v>
      </c>
      <c r="H6" s="13"/>
      <c r="I6" s="20">
        <f t="shared" si="0"/>
        <v>0</v>
      </c>
      <c r="J6" s="13"/>
      <c r="K6" s="20">
        <f t="shared" si="1"/>
        <v>0</v>
      </c>
      <c r="L6" s="22" t="str">
        <f t="shared" si="2"/>
        <v/>
      </c>
      <c r="M6" s="12"/>
      <c r="N6" s="6"/>
      <c r="O6" s="22" t="str">
        <f t="shared" ref="O6:O31" si="8">IF(N6=0,"",N6/10/$D6)</f>
        <v/>
      </c>
      <c r="P6" s="20">
        <f t="shared" si="3"/>
        <v>0</v>
      </c>
      <c r="Q6" s="20">
        <f t="shared" ref="Q6:Q31" si="9">P6*$Q$2</f>
        <v>0</v>
      </c>
      <c r="R6" s="6"/>
      <c r="S6" s="22" t="str">
        <f t="shared" ref="S6:S31" si="10">IF(R6=0,"",R6/$D6)</f>
        <v/>
      </c>
      <c r="T6" s="22" t="b">
        <f t="shared" ref="T6:T9" si="11">TRUE=(D6=(G6+I6+K6+R6+(N6/10)))</f>
        <v>1</v>
      </c>
      <c r="U6" s="23">
        <f t="shared" si="4"/>
        <v>220</v>
      </c>
      <c r="V6" s="23">
        <f t="shared" si="5"/>
        <v>26</v>
      </c>
      <c r="W6" s="23">
        <f t="shared" ref="W6:W31" si="12">W5-K6</f>
        <v>0</v>
      </c>
      <c r="X6" s="23">
        <f t="shared" ref="X6:X31" si="13">X5-Q6-N6</f>
        <v>5500</v>
      </c>
      <c r="Y6" s="23">
        <f t="shared" ref="Y6:Y31" si="14">Y5+B6</f>
        <v>2677</v>
      </c>
      <c r="AA6" s="14"/>
    </row>
    <row r="7" spans="1:31" x14ac:dyDescent="0.3">
      <c r="A7" s="6"/>
      <c r="B7" s="6"/>
      <c r="C7" s="10"/>
      <c r="D7" s="20">
        <f t="shared" si="6"/>
        <v>0</v>
      </c>
      <c r="E7" s="12"/>
      <c r="F7" s="13"/>
      <c r="G7" s="20">
        <f t="shared" si="7"/>
        <v>0</v>
      </c>
      <c r="H7" s="13"/>
      <c r="I7" s="20">
        <f t="shared" si="0"/>
        <v>0</v>
      </c>
      <c r="J7" s="13"/>
      <c r="K7" s="20">
        <f t="shared" si="1"/>
        <v>0</v>
      </c>
      <c r="L7" s="22" t="str">
        <f t="shared" si="2"/>
        <v/>
      </c>
      <c r="M7" s="12"/>
      <c r="N7" s="6"/>
      <c r="O7" s="22" t="str">
        <f t="shared" si="8"/>
        <v/>
      </c>
      <c r="P7" s="20">
        <f t="shared" si="3"/>
        <v>0</v>
      </c>
      <c r="Q7" s="20">
        <f t="shared" si="9"/>
        <v>0</v>
      </c>
      <c r="R7" s="6"/>
      <c r="S7" s="22" t="str">
        <f t="shared" si="10"/>
        <v/>
      </c>
      <c r="T7" s="22" t="b">
        <f t="shared" si="11"/>
        <v>1</v>
      </c>
      <c r="U7" s="23">
        <f t="shared" si="4"/>
        <v>220</v>
      </c>
      <c r="V7" s="23">
        <f t="shared" si="5"/>
        <v>26</v>
      </c>
      <c r="W7" s="23">
        <f t="shared" si="12"/>
        <v>0</v>
      </c>
      <c r="X7" s="23">
        <f t="shared" si="13"/>
        <v>5500</v>
      </c>
      <c r="Y7" s="23">
        <f t="shared" si="14"/>
        <v>2677</v>
      </c>
    </row>
    <row r="8" spans="1:31" x14ac:dyDescent="0.3">
      <c r="A8" s="24"/>
      <c r="B8" s="6"/>
      <c r="C8" s="10"/>
      <c r="D8" s="20">
        <f t="shared" si="6"/>
        <v>0</v>
      </c>
      <c r="E8" s="12"/>
      <c r="F8" s="13"/>
      <c r="G8" s="20">
        <f t="shared" si="7"/>
        <v>0</v>
      </c>
      <c r="H8" s="13"/>
      <c r="I8" s="20">
        <f t="shared" si="0"/>
        <v>0</v>
      </c>
      <c r="J8" s="13"/>
      <c r="K8" s="20">
        <f t="shared" si="1"/>
        <v>0</v>
      </c>
      <c r="L8" s="22" t="str">
        <f t="shared" si="2"/>
        <v/>
      </c>
      <c r="M8" s="12"/>
      <c r="N8" s="6"/>
      <c r="O8" s="22" t="str">
        <f t="shared" si="8"/>
        <v/>
      </c>
      <c r="P8" s="20">
        <f t="shared" si="3"/>
        <v>0</v>
      </c>
      <c r="Q8" s="20">
        <f t="shared" si="9"/>
        <v>0</v>
      </c>
      <c r="R8" s="6"/>
      <c r="S8" s="22" t="str">
        <f t="shared" si="10"/>
        <v/>
      </c>
      <c r="T8" s="22" t="b">
        <f t="shared" si="11"/>
        <v>1</v>
      </c>
      <c r="U8" s="23">
        <f t="shared" si="4"/>
        <v>220</v>
      </c>
      <c r="V8" s="23">
        <f t="shared" si="5"/>
        <v>26</v>
      </c>
      <c r="W8" s="23">
        <f t="shared" si="12"/>
        <v>0</v>
      </c>
      <c r="X8" s="23">
        <f t="shared" si="13"/>
        <v>5500</v>
      </c>
      <c r="Y8" s="23">
        <f t="shared" si="14"/>
        <v>2677</v>
      </c>
    </row>
    <row r="9" spans="1:31" x14ac:dyDescent="0.3">
      <c r="A9" s="38"/>
      <c r="B9" s="15"/>
      <c r="C9" s="16"/>
      <c r="D9" s="20">
        <f t="shared" si="6"/>
        <v>0</v>
      </c>
      <c r="E9" s="12"/>
      <c r="F9" s="13"/>
      <c r="G9" s="20">
        <f t="shared" si="7"/>
        <v>0</v>
      </c>
      <c r="H9" s="13"/>
      <c r="I9" s="20">
        <f t="shared" si="0"/>
        <v>0</v>
      </c>
      <c r="J9" s="13"/>
      <c r="K9" s="20">
        <f t="shared" si="1"/>
        <v>0</v>
      </c>
      <c r="L9" s="22" t="str">
        <f t="shared" si="2"/>
        <v/>
      </c>
      <c r="M9" s="12"/>
      <c r="N9" s="6"/>
      <c r="O9" s="22" t="str">
        <f t="shared" si="8"/>
        <v/>
      </c>
      <c r="P9" s="20">
        <f t="shared" si="3"/>
        <v>0</v>
      </c>
      <c r="Q9" s="20">
        <f t="shared" si="9"/>
        <v>0</v>
      </c>
      <c r="R9" s="6"/>
      <c r="S9" s="22" t="str">
        <f t="shared" si="10"/>
        <v/>
      </c>
      <c r="T9" s="22" t="b">
        <f t="shared" si="11"/>
        <v>1</v>
      </c>
      <c r="U9" s="23">
        <f t="shared" si="4"/>
        <v>220</v>
      </c>
      <c r="V9" s="23">
        <f t="shared" si="5"/>
        <v>26</v>
      </c>
      <c r="W9" s="23">
        <f t="shared" si="12"/>
        <v>0</v>
      </c>
      <c r="X9" s="23">
        <f t="shared" si="13"/>
        <v>5500</v>
      </c>
      <c r="Y9" s="23">
        <f t="shared" si="14"/>
        <v>2677</v>
      </c>
      <c r="AA9" s="31" t="s">
        <v>24</v>
      </c>
      <c r="AB9" s="34"/>
      <c r="AC9" s="37" t="s">
        <v>25</v>
      </c>
      <c r="AD9" s="35" t="s">
        <v>27</v>
      </c>
    </row>
    <row r="10" spans="1:31" x14ac:dyDescent="0.3">
      <c r="A10" s="6"/>
      <c r="B10" s="6"/>
      <c r="C10" s="10"/>
      <c r="D10" s="20">
        <f t="shared" si="6"/>
        <v>0</v>
      </c>
      <c r="E10" s="12"/>
      <c r="F10" s="13"/>
      <c r="G10" s="20">
        <f t="shared" si="7"/>
        <v>0</v>
      </c>
      <c r="H10" s="13"/>
      <c r="I10" s="20">
        <f t="shared" si="0"/>
        <v>0</v>
      </c>
      <c r="J10" s="13"/>
      <c r="K10" s="20">
        <f t="shared" si="1"/>
        <v>0</v>
      </c>
      <c r="L10" s="22" t="str">
        <f t="shared" si="2"/>
        <v/>
      </c>
      <c r="M10" s="12"/>
      <c r="N10" s="6"/>
      <c r="O10" s="22" t="str">
        <f t="shared" si="8"/>
        <v/>
      </c>
      <c r="P10" s="20">
        <f t="shared" si="3"/>
        <v>0</v>
      </c>
      <c r="Q10" s="20">
        <f t="shared" si="9"/>
        <v>0</v>
      </c>
      <c r="R10" s="6"/>
      <c r="S10" s="22" t="str">
        <f t="shared" si="10"/>
        <v/>
      </c>
      <c r="T10" s="22" t="b">
        <f t="shared" ref="T10:T14" si="15">TRUE=(D10=(G10+I10+K10+R10+(N10/10)))</f>
        <v>1</v>
      </c>
      <c r="U10" s="23">
        <f t="shared" si="4"/>
        <v>220</v>
      </c>
      <c r="V10" s="23">
        <f t="shared" si="5"/>
        <v>26</v>
      </c>
      <c r="W10" s="23">
        <f t="shared" si="12"/>
        <v>0</v>
      </c>
      <c r="X10" s="23">
        <f t="shared" si="13"/>
        <v>5500</v>
      </c>
      <c r="Y10" s="23">
        <f t="shared" si="14"/>
        <v>2677</v>
      </c>
      <c r="AA10" s="27" t="e" cm="1">
        <f t="array" ref="AA10">SUM(F5:F31+H5:H31+J5:J31)/(Y33-C33)</f>
        <v>#DIV/0!</v>
      </c>
      <c r="AB10" s="28" t="s">
        <v>23</v>
      </c>
      <c r="AC10" s="36" cm="1">
        <f t="array" ref="AC10">SUM(F5:F31+H5:H31+J5:J31)+AC5</f>
        <v>332</v>
      </c>
    </row>
    <row r="11" spans="1:31" x14ac:dyDescent="0.3">
      <c r="A11" s="6"/>
      <c r="B11" s="6"/>
      <c r="C11" s="10"/>
      <c r="D11" s="20">
        <f t="shared" si="6"/>
        <v>0</v>
      </c>
      <c r="E11" s="12"/>
      <c r="F11" s="13"/>
      <c r="G11" s="20">
        <f t="shared" si="7"/>
        <v>0</v>
      </c>
      <c r="H11" s="13"/>
      <c r="I11" s="20">
        <f t="shared" si="0"/>
        <v>0</v>
      </c>
      <c r="J11" s="13"/>
      <c r="K11" s="20">
        <f t="shared" si="1"/>
        <v>0</v>
      </c>
      <c r="L11" s="22" t="str">
        <f t="shared" si="2"/>
        <v/>
      </c>
      <c r="M11" s="12"/>
      <c r="N11" s="6"/>
      <c r="O11" s="22" t="str">
        <f t="shared" si="8"/>
        <v/>
      </c>
      <c r="P11" s="20">
        <f t="shared" si="3"/>
        <v>0</v>
      </c>
      <c r="Q11" s="20">
        <f t="shared" si="9"/>
        <v>0</v>
      </c>
      <c r="R11" s="6"/>
      <c r="S11" s="22" t="str">
        <f t="shared" si="10"/>
        <v/>
      </c>
      <c r="T11" s="22" t="b">
        <f t="shared" si="15"/>
        <v>1</v>
      </c>
      <c r="U11" s="23">
        <f t="shared" si="4"/>
        <v>220</v>
      </c>
      <c r="V11" s="23">
        <f t="shared" si="5"/>
        <v>26</v>
      </c>
      <c r="W11" s="23">
        <f t="shared" si="12"/>
        <v>0</v>
      </c>
      <c r="X11" s="23">
        <f t="shared" si="13"/>
        <v>5500</v>
      </c>
      <c r="Y11" s="23">
        <f t="shared" si="14"/>
        <v>2677</v>
      </c>
      <c r="AA11" s="27" t="e">
        <f>SUM(R5:R31)/(Y33-C33)</f>
        <v>#DIV/0!</v>
      </c>
      <c r="AB11" s="28" t="s">
        <v>7</v>
      </c>
      <c r="AC11" s="33">
        <f>SUM(R5:R31)+AD5</f>
        <v>172</v>
      </c>
    </row>
    <row r="12" spans="1:31" x14ac:dyDescent="0.3">
      <c r="A12" s="24"/>
      <c r="B12" s="6"/>
      <c r="C12" s="10"/>
      <c r="D12" s="20">
        <f t="shared" si="6"/>
        <v>0</v>
      </c>
      <c r="E12" s="12"/>
      <c r="F12" s="13"/>
      <c r="G12" s="20">
        <f t="shared" si="7"/>
        <v>0</v>
      </c>
      <c r="H12" s="13"/>
      <c r="I12" s="20">
        <f t="shared" si="0"/>
        <v>0</v>
      </c>
      <c r="J12" s="13"/>
      <c r="K12" s="20">
        <f t="shared" si="1"/>
        <v>0</v>
      </c>
      <c r="L12" s="22" t="str">
        <f t="shared" si="2"/>
        <v/>
      </c>
      <c r="M12" s="12"/>
      <c r="N12" s="6"/>
      <c r="O12" s="22" t="str">
        <f t="shared" si="8"/>
        <v/>
      </c>
      <c r="P12" s="20">
        <f t="shared" si="3"/>
        <v>0</v>
      </c>
      <c r="Q12" s="20">
        <f t="shared" si="9"/>
        <v>0</v>
      </c>
      <c r="R12" s="6"/>
      <c r="S12" s="22" t="str">
        <f t="shared" si="10"/>
        <v/>
      </c>
      <c r="T12" s="22" t="b">
        <f t="shared" si="15"/>
        <v>1</v>
      </c>
      <c r="U12" s="23">
        <f t="shared" si="4"/>
        <v>220</v>
      </c>
      <c r="V12" s="23">
        <f t="shared" si="5"/>
        <v>26</v>
      </c>
      <c r="W12" s="23">
        <f t="shared" si="12"/>
        <v>0</v>
      </c>
      <c r="X12" s="23">
        <f t="shared" si="13"/>
        <v>5500</v>
      </c>
      <c r="Y12" s="23">
        <f t="shared" si="14"/>
        <v>2677</v>
      </c>
      <c r="AA12" s="27" t="e">
        <f>SUM((N33/10)/(Y33-C33))</f>
        <v>#DIV/0!</v>
      </c>
      <c r="AB12" s="28" t="s">
        <v>3</v>
      </c>
      <c r="AC12" s="33">
        <f>SUM(N33/10)+AE5</f>
        <v>190</v>
      </c>
    </row>
    <row r="13" spans="1:31" x14ac:dyDescent="0.3">
      <c r="A13" s="6"/>
      <c r="B13" s="6"/>
      <c r="C13" s="10"/>
      <c r="D13" s="20">
        <f t="shared" si="6"/>
        <v>0</v>
      </c>
      <c r="E13" s="12"/>
      <c r="F13" s="13"/>
      <c r="G13" s="20">
        <f t="shared" si="7"/>
        <v>0</v>
      </c>
      <c r="H13" s="13"/>
      <c r="I13" s="20">
        <f t="shared" si="0"/>
        <v>0</v>
      </c>
      <c r="J13" s="13"/>
      <c r="K13" s="20">
        <f t="shared" si="1"/>
        <v>0</v>
      </c>
      <c r="L13" s="22" t="str">
        <f>IF((G13+I13+K135)=0,"",(G13+I13+K13)/$D13)</f>
        <v/>
      </c>
      <c r="M13" s="12"/>
      <c r="N13" s="6"/>
      <c r="O13" s="22" t="str">
        <f t="shared" si="8"/>
        <v/>
      </c>
      <c r="P13" s="20">
        <f t="shared" si="3"/>
        <v>0</v>
      </c>
      <c r="Q13" s="20">
        <f t="shared" si="9"/>
        <v>0</v>
      </c>
      <c r="R13" s="6"/>
      <c r="S13" s="22" t="str">
        <f t="shared" si="10"/>
        <v/>
      </c>
      <c r="T13" s="22" t="b">
        <f t="shared" si="15"/>
        <v>1</v>
      </c>
      <c r="U13" s="23">
        <f t="shared" si="4"/>
        <v>220</v>
      </c>
      <c r="V13" s="23">
        <f t="shared" si="5"/>
        <v>26</v>
      </c>
      <c r="W13" s="23">
        <f t="shared" si="12"/>
        <v>0</v>
      </c>
      <c r="X13" s="23">
        <f t="shared" si="13"/>
        <v>5500</v>
      </c>
      <c r="Y13" s="23">
        <f t="shared" si="14"/>
        <v>2677</v>
      </c>
      <c r="AA13" s="27" t="e">
        <f>SUM(AA10:AA12)</f>
        <v>#DIV/0!</v>
      </c>
      <c r="AB13" s="29"/>
      <c r="AC13" s="32">
        <f>Y31</f>
        <v>2677</v>
      </c>
    </row>
    <row r="14" spans="1:31" x14ac:dyDescent="0.3">
      <c r="A14" s="6"/>
      <c r="B14" s="6"/>
      <c r="C14" s="10"/>
      <c r="D14" s="20">
        <f t="shared" si="6"/>
        <v>0</v>
      </c>
      <c r="E14" s="12"/>
      <c r="F14" s="13"/>
      <c r="G14" s="20">
        <f t="shared" si="7"/>
        <v>0</v>
      </c>
      <c r="H14" s="13"/>
      <c r="I14" s="20">
        <f t="shared" si="0"/>
        <v>0</v>
      </c>
      <c r="J14" s="13"/>
      <c r="K14" s="20">
        <f t="shared" si="1"/>
        <v>0</v>
      </c>
      <c r="L14" s="22" t="str">
        <f>IF((G14+I14+K1)=0,"",(G14+I14+K14)/$D14)</f>
        <v/>
      </c>
      <c r="M14" s="12"/>
      <c r="N14" s="6"/>
      <c r="O14" s="22" t="str">
        <f t="shared" si="8"/>
        <v/>
      </c>
      <c r="P14" s="20">
        <f t="shared" si="3"/>
        <v>0</v>
      </c>
      <c r="Q14" s="20">
        <f t="shared" si="9"/>
        <v>0</v>
      </c>
      <c r="R14" s="6"/>
      <c r="S14" s="22" t="str">
        <f t="shared" si="10"/>
        <v/>
      </c>
      <c r="T14" s="22" t="b">
        <f t="shared" si="15"/>
        <v>1</v>
      </c>
      <c r="U14" s="23">
        <f t="shared" si="4"/>
        <v>220</v>
      </c>
      <c r="V14" s="23">
        <f t="shared" si="5"/>
        <v>26</v>
      </c>
      <c r="W14" s="23">
        <f t="shared" si="12"/>
        <v>0</v>
      </c>
      <c r="X14" s="23">
        <f t="shared" si="13"/>
        <v>5500</v>
      </c>
      <c r="Y14" s="23">
        <f t="shared" si="14"/>
        <v>2677</v>
      </c>
    </row>
    <row r="15" spans="1:31" x14ac:dyDescent="0.3">
      <c r="A15" s="6"/>
      <c r="B15" s="6"/>
      <c r="C15" s="10"/>
      <c r="D15" s="20">
        <f t="shared" si="6"/>
        <v>0</v>
      </c>
      <c r="E15" s="12"/>
      <c r="F15" s="13"/>
      <c r="G15" s="20">
        <f t="shared" si="7"/>
        <v>0</v>
      </c>
      <c r="H15" s="13"/>
      <c r="I15" s="20">
        <f t="shared" si="0"/>
        <v>0</v>
      </c>
      <c r="J15" s="13"/>
      <c r="K15" s="20">
        <f t="shared" si="1"/>
        <v>0</v>
      </c>
      <c r="L15" s="22" t="str">
        <f>IF((G15+I15+K15)=0,"",(G15+I15+K15)/$D15)</f>
        <v/>
      </c>
      <c r="M15" s="12"/>
      <c r="N15" s="6"/>
      <c r="O15" s="22" t="str">
        <f t="shared" si="8"/>
        <v/>
      </c>
      <c r="P15" s="20">
        <f t="shared" si="3"/>
        <v>0</v>
      </c>
      <c r="Q15" s="20">
        <f t="shared" si="9"/>
        <v>0</v>
      </c>
      <c r="R15" s="6"/>
      <c r="S15" s="22" t="str">
        <f t="shared" si="10"/>
        <v/>
      </c>
      <c r="T15" s="22" t="b">
        <f t="shared" ref="T15:T31" si="16">TRUE=(D15=(G15+I15+K15+R15+(N15/10)))</f>
        <v>1</v>
      </c>
      <c r="U15" s="23">
        <f t="shared" si="4"/>
        <v>220</v>
      </c>
      <c r="V15" s="23">
        <f t="shared" si="5"/>
        <v>26</v>
      </c>
      <c r="W15" s="23">
        <f t="shared" si="12"/>
        <v>0</v>
      </c>
      <c r="X15" s="23">
        <f t="shared" si="13"/>
        <v>5500</v>
      </c>
      <c r="Y15" s="23">
        <f t="shared" si="14"/>
        <v>2677</v>
      </c>
    </row>
    <row r="16" spans="1:31" x14ac:dyDescent="0.3">
      <c r="A16" s="6"/>
      <c r="B16" s="6"/>
      <c r="C16" s="10"/>
      <c r="D16" s="20">
        <f t="shared" si="6"/>
        <v>0</v>
      </c>
      <c r="E16" s="12"/>
      <c r="F16" s="13"/>
      <c r="G16" s="20">
        <f t="shared" si="7"/>
        <v>0</v>
      </c>
      <c r="H16" s="13"/>
      <c r="I16" s="20">
        <f t="shared" si="0"/>
        <v>0</v>
      </c>
      <c r="J16" s="13"/>
      <c r="K16" s="20">
        <f t="shared" si="1"/>
        <v>0</v>
      </c>
      <c r="L16" s="22" t="str">
        <f t="shared" ref="L16:L31" si="17">IF(K16=0,"",K16/$D16)</f>
        <v/>
      </c>
      <c r="M16" s="12"/>
      <c r="N16" s="6"/>
      <c r="O16" s="22" t="str">
        <f t="shared" si="8"/>
        <v/>
      </c>
      <c r="P16" s="20">
        <f t="shared" si="3"/>
        <v>0</v>
      </c>
      <c r="Q16" s="20">
        <f t="shared" si="9"/>
        <v>0</v>
      </c>
      <c r="R16" s="6"/>
      <c r="S16" s="22" t="str">
        <f t="shared" si="10"/>
        <v/>
      </c>
      <c r="T16" s="22" t="b">
        <f t="shared" si="16"/>
        <v>1</v>
      </c>
      <c r="U16" s="23">
        <f t="shared" si="4"/>
        <v>220</v>
      </c>
      <c r="V16" s="23">
        <f t="shared" si="5"/>
        <v>26</v>
      </c>
      <c r="W16" s="23">
        <f t="shared" si="12"/>
        <v>0</v>
      </c>
      <c r="X16" s="23">
        <f t="shared" si="13"/>
        <v>5500</v>
      </c>
      <c r="Y16" s="23">
        <f t="shared" si="14"/>
        <v>2677</v>
      </c>
    </row>
    <row r="17" spans="1:25" x14ac:dyDescent="0.3">
      <c r="A17" s="6"/>
      <c r="B17" s="6"/>
      <c r="C17" s="10"/>
      <c r="D17" s="20">
        <f t="shared" si="6"/>
        <v>0</v>
      </c>
      <c r="E17" s="12"/>
      <c r="F17" s="13"/>
      <c r="G17" s="20">
        <f t="shared" si="7"/>
        <v>0</v>
      </c>
      <c r="H17" s="13"/>
      <c r="I17" s="20">
        <f t="shared" si="0"/>
        <v>0</v>
      </c>
      <c r="J17" s="13"/>
      <c r="K17" s="20">
        <f t="shared" si="1"/>
        <v>0</v>
      </c>
      <c r="L17" s="22" t="str">
        <f t="shared" si="17"/>
        <v/>
      </c>
      <c r="M17" s="12"/>
      <c r="N17" s="6"/>
      <c r="O17" s="22" t="str">
        <f t="shared" si="8"/>
        <v/>
      </c>
      <c r="P17" s="20">
        <f t="shared" si="3"/>
        <v>0</v>
      </c>
      <c r="Q17" s="20">
        <f t="shared" si="9"/>
        <v>0</v>
      </c>
      <c r="R17" s="6"/>
      <c r="S17" s="22" t="str">
        <f t="shared" si="10"/>
        <v/>
      </c>
      <c r="T17" s="22" t="b">
        <f t="shared" si="16"/>
        <v>1</v>
      </c>
      <c r="U17" s="23">
        <f t="shared" si="4"/>
        <v>220</v>
      </c>
      <c r="V17" s="23">
        <f t="shared" si="5"/>
        <v>26</v>
      </c>
      <c r="W17" s="23">
        <f t="shared" si="12"/>
        <v>0</v>
      </c>
      <c r="X17" s="23">
        <f t="shared" si="13"/>
        <v>5500</v>
      </c>
      <c r="Y17" s="23">
        <f t="shared" si="14"/>
        <v>2677</v>
      </c>
    </row>
    <row r="18" spans="1:25" x14ac:dyDescent="0.3">
      <c r="A18" s="6"/>
      <c r="B18" s="6"/>
      <c r="C18" s="10"/>
      <c r="D18" s="20">
        <f t="shared" si="6"/>
        <v>0</v>
      </c>
      <c r="E18" s="12"/>
      <c r="F18" s="13"/>
      <c r="G18" s="20">
        <f t="shared" si="7"/>
        <v>0</v>
      </c>
      <c r="H18" s="13"/>
      <c r="I18" s="20">
        <f t="shared" si="0"/>
        <v>0</v>
      </c>
      <c r="J18" s="13"/>
      <c r="K18" s="20">
        <f t="shared" si="1"/>
        <v>0</v>
      </c>
      <c r="L18" s="22" t="str">
        <f t="shared" si="17"/>
        <v/>
      </c>
      <c r="M18" s="12"/>
      <c r="N18" s="6"/>
      <c r="O18" s="22" t="str">
        <f t="shared" si="8"/>
        <v/>
      </c>
      <c r="P18" s="20">
        <f t="shared" si="3"/>
        <v>0</v>
      </c>
      <c r="Q18" s="20">
        <f t="shared" si="9"/>
        <v>0</v>
      </c>
      <c r="R18" s="6"/>
      <c r="S18" s="22" t="str">
        <f t="shared" si="10"/>
        <v/>
      </c>
      <c r="T18" s="22" t="b">
        <f t="shared" si="16"/>
        <v>1</v>
      </c>
      <c r="U18" s="23">
        <f t="shared" si="4"/>
        <v>220</v>
      </c>
      <c r="V18" s="23">
        <f t="shared" si="5"/>
        <v>26</v>
      </c>
      <c r="W18" s="23">
        <f t="shared" si="12"/>
        <v>0</v>
      </c>
      <c r="X18" s="23">
        <f t="shared" si="13"/>
        <v>5500</v>
      </c>
      <c r="Y18" s="23">
        <f t="shared" si="14"/>
        <v>2677</v>
      </c>
    </row>
    <row r="19" spans="1:25" x14ac:dyDescent="0.3">
      <c r="A19" s="6"/>
      <c r="B19" s="6"/>
      <c r="C19" s="10"/>
      <c r="D19" s="20">
        <f t="shared" si="6"/>
        <v>0</v>
      </c>
      <c r="E19" s="12"/>
      <c r="F19" s="13"/>
      <c r="G19" s="20">
        <f t="shared" si="7"/>
        <v>0</v>
      </c>
      <c r="H19" s="13"/>
      <c r="I19" s="20">
        <f t="shared" si="0"/>
        <v>0</v>
      </c>
      <c r="J19" s="13"/>
      <c r="K19" s="20">
        <f t="shared" si="1"/>
        <v>0</v>
      </c>
      <c r="L19" s="22" t="str">
        <f t="shared" si="17"/>
        <v/>
      </c>
      <c r="M19" s="12"/>
      <c r="N19" s="6"/>
      <c r="O19" s="22" t="str">
        <f t="shared" si="8"/>
        <v/>
      </c>
      <c r="P19" s="20">
        <f t="shared" si="3"/>
        <v>0</v>
      </c>
      <c r="Q19" s="20">
        <f t="shared" si="9"/>
        <v>0</v>
      </c>
      <c r="R19" s="6"/>
      <c r="S19" s="22" t="str">
        <f t="shared" si="10"/>
        <v/>
      </c>
      <c r="T19" s="22" t="b">
        <f t="shared" si="16"/>
        <v>1</v>
      </c>
      <c r="U19" s="23">
        <f t="shared" si="4"/>
        <v>220</v>
      </c>
      <c r="V19" s="23">
        <f t="shared" si="5"/>
        <v>26</v>
      </c>
      <c r="W19" s="23">
        <f t="shared" si="12"/>
        <v>0</v>
      </c>
      <c r="X19" s="23">
        <f t="shared" si="13"/>
        <v>5500</v>
      </c>
      <c r="Y19" s="23">
        <f t="shared" si="14"/>
        <v>2677</v>
      </c>
    </row>
    <row r="20" spans="1:25" x14ac:dyDescent="0.3">
      <c r="A20" s="6"/>
      <c r="B20" s="6"/>
      <c r="C20" s="10"/>
      <c r="D20" s="20">
        <f t="shared" si="6"/>
        <v>0</v>
      </c>
      <c r="E20" s="12"/>
      <c r="F20" s="13"/>
      <c r="G20" s="20">
        <f t="shared" si="7"/>
        <v>0</v>
      </c>
      <c r="H20" s="13"/>
      <c r="I20" s="20">
        <f t="shared" si="0"/>
        <v>0</v>
      </c>
      <c r="J20" s="13"/>
      <c r="K20" s="20">
        <f t="shared" si="1"/>
        <v>0</v>
      </c>
      <c r="L20" s="22" t="str">
        <f t="shared" si="17"/>
        <v/>
      </c>
      <c r="M20" s="12"/>
      <c r="N20" s="6"/>
      <c r="O20" s="22" t="str">
        <f t="shared" si="8"/>
        <v/>
      </c>
      <c r="P20" s="20">
        <f t="shared" si="3"/>
        <v>0</v>
      </c>
      <c r="Q20" s="20">
        <f t="shared" si="9"/>
        <v>0</v>
      </c>
      <c r="R20" s="6"/>
      <c r="S20" s="22" t="str">
        <f t="shared" si="10"/>
        <v/>
      </c>
      <c r="T20" s="22" t="b">
        <f t="shared" si="16"/>
        <v>1</v>
      </c>
      <c r="U20" s="23">
        <f t="shared" si="4"/>
        <v>220</v>
      </c>
      <c r="V20" s="23">
        <f t="shared" si="5"/>
        <v>26</v>
      </c>
      <c r="W20" s="23">
        <f t="shared" si="12"/>
        <v>0</v>
      </c>
      <c r="X20" s="23">
        <f t="shared" si="13"/>
        <v>5500</v>
      </c>
      <c r="Y20" s="23">
        <f t="shared" si="14"/>
        <v>2677</v>
      </c>
    </row>
    <row r="21" spans="1:25" x14ac:dyDescent="0.3">
      <c r="A21" s="6"/>
      <c r="B21" s="6"/>
      <c r="C21" s="10"/>
      <c r="D21" s="20">
        <f t="shared" si="6"/>
        <v>0</v>
      </c>
      <c r="E21" s="12"/>
      <c r="F21" s="13"/>
      <c r="G21" s="20">
        <f t="shared" si="7"/>
        <v>0</v>
      </c>
      <c r="H21" s="13"/>
      <c r="I21" s="20">
        <f t="shared" si="0"/>
        <v>0</v>
      </c>
      <c r="J21" s="13"/>
      <c r="K21" s="20">
        <f t="shared" si="1"/>
        <v>0</v>
      </c>
      <c r="L21" s="22" t="str">
        <f t="shared" si="17"/>
        <v/>
      </c>
      <c r="M21" s="12"/>
      <c r="N21" s="6"/>
      <c r="O21" s="22" t="str">
        <f t="shared" si="8"/>
        <v/>
      </c>
      <c r="P21" s="20">
        <f t="shared" si="3"/>
        <v>0</v>
      </c>
      <c r="Q21" s="20">
        <f t="shared" si="9"/>
        <v>0</v>
      </c>
      <c r="R21" s="6"/>
      <c r="S21" s="22" t="str">
        <f t="shared" si="10"/>
        <v/>
      </c>
      <c r="T21" s="22" t="b">
        <f t="shared" si="16"/>
        <v>1</v>
      </c>
      <c r="U21" s="23">
        <f t="shared" si="4"/>
        <v>220</v>
      </c>
      <c r="V21" s="23">
        <f t="shared" si="5"/>
        <v>26</v>
      </c>
      <c r="W21" s="23">
        <f t="shared" si="12"/>
        <v>0</v>
      </c>
      <c r="X21" s="23">
        <f t="shared" si="13"/>
        <v>5500</v>
      </c>
      <c r="Y21" s="23">
        <f t="shared" si="14"/>
        <v>2677</v>
      </c>
    </row>
    <row r="22" spans="1:25" x14ac:dyDescent="0.3">
      <c r="A22" s="6"/>
      <c r="B22" s="6"/>
      <c r="C22" s="10"/>
      <c r="D22" s="20">
        <f t="shared" si="6"/>
        <v>0</v>
      </c>
      <c r="E22" s="12"/>
      <c r="F22" s="13"/>
      <c r="G22" s="20">
        <f t="shared" si="7"/>
        <v>0</v>
      </c>
      <c r="H22" s="13"/>
      <c r="I22" s="20">
        <f t="shared" si="0"/>
        <v>0</v>
      </c>
      <c r="J22" s="13"/>
      <c r="K22" s="20">
        <f t="shared" si="1"/>
        <v>0</v>
      </c>
      <c r="L22" s="22" t="str">
        <f t="shared" si="17"/>
        <v/>
      </c>
      <c r="M22" s="12"/>
      <c r="N22" s="6"/>
      <c r="O22" s="22" t="str">
        <f t="shared" si="8"/>
        <v/>
      </c>
      <c r="P22" s="20">
        <f t="shared" si="3"/>
        <v>0</v>
      </c>
      <c r="Q22" s="20">
        <f t="shared" si="9"/>
        <v>0</v>
      </c>
      <c r="R22" s="6"/>
      <c r="S22" s="22" t="str">
        <f t="shared" si="10"/>
        <v/>
      </c>
      <c r="T22" s="22" t="b">
        <f t="shared" si="16"/>
        <v>1</v>
      </c>
      <c r="U22" s="23">
        <f t="shared" si="4"/>
        <v>220</v>
      </c>
      <c r="V22" s="23">
        <f t="shared" si="5"/>
        <v>26</v>
      </c>
      <c r="W22" s="23">
        <f t="shared" si="12"/>
        <v>0</v>
      </c>
      <c r="X22" s="23">
        <f t="shared" si="13"/>
        <v>5500</v>
      </c>
      <c r="Y22" s="23">
        <f t="shared" si="14"/>
        <v>2677</v>
      </c>
    </row>
    <row r="23" spans="1:25" x14ac:dyDescent="0.3">
      <c r="A23" s="6"/>
      <c r="B23" s="6"/>
      <c r="C23" s="10"/>
      <c r="D23" s="20">
        <f t="shared" si="6"/>
        <v>0</v>
      </c>
      <c r="E23" s="12"/>
      <c r="F23" s="13"/>
      <c r="G23" s="20">
        <f t="shared" si="7"/>
        <v>0</v>
      </c>
      <c r="H23" s="13"/>
      <c r="I23" s="20">
        <f t="shared" si="0"/>
        <v>0</v>
      </c>
      <c r="J23" s="13"/>
      <c r="K23" s="20">
        <f t="shared" si="1"/>
        <v>0</v>
      </c>
      <c r="L23" s="22" t="str">
        <f t="shared" si="17"/>
        <v/>
      </c>
      <c r="M23" s="12"/>
      <c r="N23" s="6"/>
      <c r="O23" s="22" t="str">
        <f t="shared" si="8"/>
        <v/>
      </c>
      <c r="P23" s="20">
        <f t="shared" si="3"/>
        <v>0</v>
      </c>
      <c r="Q23" s="20">
        <f t="shared" si="9"/>
        <v>0</v>
      </c>
      <c r="R23" s="6"/>
      <c r="S23" s="22" t="str">
        <f t="shared" si="10"/>
        <v/>
      </c>
      <c r="T23" s="22" t="b">
        <f t="shared" si="16"/>
        <v>1</v>
      </c>
      <c r="U23" s="23">
        <f t="shared" si="4"/>
        <v>220</v>
      </c>
      <c r="V23" s="23">
        <f t="shared" si="5"/>
        <v>26</v>
      </c>
      <c r="W23" s="23">
        <f t="shared" si="12"/>
        <v>0</v>
      </c>
      <c r="X23" s="23">
        <f t="shared" si="13"/>
        <v>5500</v>
      </c>
      <c r="Y23" s="23">
        <f t="shared" si="14"/>
        <v>2677</v>
      </c>
    </row>
    <row r="24" spans="1:25" x14ac:dyDescent="0.3">
      <c r="A24" s="6"/>
      <c r="B24" s="6"/>
      <c r="C24" s="10"/>
      <c r="D24" s="20">
        <f t="shared" si="6"/>
        <v>0</v>
      </c>
      <c r="E24" s="12"/>
      <c r="F24" s="13"/>
      <c r="G24" s="20">
        <f t="shared" si="7"/>
        <v>0</v>
      </c>
      <c r="H24" s="13"/>
      <c r="I24" s="20">
        <f t="shared" si="0"/>
        <v>0</v>
      </c>
      <c r="J24" s="13"/>
      <c r="K24" s="20">
        <f t="shared" si="1"/>
        <v>0</v>
      </c>
      <c r="L24" s="22" t="str">
        <f t="shared" si="17"/>
        <v/>
      </c>
      <c r="M24" s="12"/>
      <c r="N24" s="6"/>
      <c r="O24" s="22" t="str">
        <f t="shared" si="8"/>
        <v/>
      </c>
      <c r="P24" s="20">
        <f t="shared" si="3"/>
        <v>0</v>
      </c>
      <c r="Q24" s="20">
        <f t="shared" si="9"/>
        <v>0</v>
      </c>
      <c r="R24" s="6"/>
      <c r="S24" s="22" t="str">
        <f t="shared" si="10"/>
        <v/>
      </c>
      <c r="T24" s="22" t="b">
        <f t="shared" si="16"/>
        <v>1</v>
      </c>
      <c r="U24" s="23">
        <f t="shared" si="4"/>
        <v>220</v>
      </c>
      <c r="V24" s="23">
        <f t="shared" si="5"/>
        <v>26</v>
      </c>
      <c r="W24" s="23">
        <f t="shared" si="12"/>
        <v>0</v>
      </c>
      <c r="X24" s="23">
        <f t="shared" si="13"/>
        <v>5500</v>
      </c>
      <c r="Y24" s="23">
        <f t="shared" si="14"/>
        <v>2677</v>
      </c>
    </row>
    <row r="25" spans="1:25" x14ac:dyDescent="0.3">
      <c r="A25" s="6"/>
      <c r="B25" s="6"/>
      <c r="C25" s="10"/>
      <c r="D25" s="20">
        <f t="shared" si="6"/>
        <v>0</v>
      </c>
      <c r="E25" s="12"/>
      <c r="F25" s="13"/>
      <c r="G25" s="20">
        <f t="shared" si="7"/>
        <v>0</v>
      </c>
      <c r="H25" s="13"/>
      <c r="I25" s="20">
        <f t="shared" si="0"/>
        <v>0</v>
      </c>
      <c r="J25" s="13"/>
      <c r="K25" s="20">
        <f t="shared" si="1"/>
        <v>0</v>
      </c>
      <c r="L25" s="22" t="str">
        <f t="shared" si="17"/>
        <v/>
      </c>
      <c r="M25" s="12"/>
      <c r="N25" s="6"/>
      <c r="O25" s="22" t="str">
        <f t="shared" si="8"/>
        <v/>
      </c>
      <c r="P25" s="20">
        <f t="shared" si="3"/>
        <v>0</v>
      </c>
      <c r="Q25" s="20">
        <f t="shared" si="9"/>
        <v>0</v>
      </c>
      <c r="R25" s="6"/>
      <c r="S25" s="22" t="str">
        <f t="shared" si="10"/>
        <v/>
      </c>
      <c r="T25" s="22" t="b">
        <f t="shared" si="16"/>
        <v>1</v>
      </c>
      <c r="U25" s="23">
        <f t="shared" si="4"/>
        <v>220</v>
      </c>
      <c r="V25" s="23">
        <f t="shared" si="5"/>
        <v>26</v>
      </c>
      <c r="W25" s="23">
        <f t="shared" si="12"/>
        <v>0</v>
      </c>
      <c r="X25" s="23">
        <f t="shared" si="13"/>
        <v>5500</v>
      </c>
      <c r="Y25" s="23">
        <f t="shared" si="14"/>
        <v>2677</v>
      </c>
    </row>
    <row r="26" spans="1:25" x14ac:dyDescent="0.3">
      <c r="A26" s="6"/>
      <c r="B26" s="6"/>
      <c r="C26" s="10"/>
      <c r="D26" s="20">
        <f t="shared" si="6"/>
        <v>0</v>
      </c>
      <c r="E26" s="12"/>
      <c r="F26" s="13"/>
      <c r="G26" s="20">
        <f t="shared" si="7"/>
        <v>0</v>
      </c>
      <c r="H26" s="13"/>
      <c r="I26" s="20">
        <f t="shared" si="0"/>
        <v>0</v>
      </c>
      <c r="J26" s="13"/>
      <c r="K26" s="20">
        <f t="shared" si="1"/>
        <v>0</v>
      </c>
      <c r="L26" s="22" t="str">
        <f t="shared" si="17"/>
        <v/>
      </c>
      <c r="M26" s="12"/>
      <c r="N26" s="6"/>
      <c r="O26" s="22" t="str">
        <f t="shared" si="8"/>
        <v/>
      </c>
      <c r="P26" s="20">
        <f t="shared" si="3"/>
        <v>0</v>
      </c>
      <c r="Q26" s="20">
        <f t="shared" si="9"/>
        <v>0</v>
      </c>
      <c r="R26" s="6"/>
      <c r="S26" s="22" t="str">
        <f t="shared" si="10"/>
        <v/>
      </c>
      <c r="T26" s="22" t="b">
        <f t="shared" si="16"/>
        <v>1</v>
      </c>
      <c r="U26" s="23">
        <f t="shared" si="4"/>
        <v>220</v>
      </c>
      <c r="V26" s="23">
        <f t="shared" si="5"/>
        <v>26</v>
      </c>
      <c r="W26" s="23">
        <f t="shared" si="12"/>
        <v>0</v>
      </c>
      <c r="X26" s="23">
        <f t="shared" si="13"/>
        <v>5500</v>
      </c>
      <c r="Y26" s="23">
        <f t="shared" si="14"/>
        <v>2677</v>
      </c>
    </row>
    <row r="27" spans="1:25" x14ac:dyDescent="0.3">
      <c r="A27" s="6"/>
      <c r="B27" s="6"/>
      <c r="C27" s="10"/>
      <c r="D27" s="20">
        <f t="shared" si="6"/>
        <v>0</v>
      </c>
      <c r="E27" s="12"/>
      <c r="F27" s="13"/>
      <c r="G27" s="20">
        <f t="shared" si="7"/>
        <v>0</v>
      </c>
      <c r="H27" s="13"/>
      <c r="I27" s="20">
        <f t="shared" si="0"/>
        <v>0</v>
      </c>
      <c r="J27" s="13"/>
      <c r="K27" s="20">
        <f t="shared" si="1"/>
        <v>0</v>
      </c>
      <c r="L27" s="22" t="str">
        <f t="shared" si="17"/>
        <v/>
      </c>
      <c r="M27" s="12"/>
      <c r="N27" s="6"/>
      <c r="O27" s="22" t="str">
        <f t="shared" si="8"/>
        <v/>
      </c>
      <c r="P27" s="20">
        <f t="shared" si="3"/>
        <v>0</v>
      </c>
      <c r="Q27" s="20">
        <f t="shared" si="9"/>
        <v>0</v>
      </c>
      <c r="R27" s="6"/>
      <c r="S27" s="22" t="str">
        <f t="shared" si="10"/>
        <v/>
      </c>
      <c r="T27" s="22" t="b">
        <f t="shared" si="16"/>
        <v>1</v>
      </c>
      <c r="U27" s="23">
        <f t="shared" si="4"/>
        <v>220</v>
      </c>
      <c r="V27" s="23">
        <f t="shared" si="5"/>
        <v>26</v>
      </c>
      <c r="W27" s="23">
        <f t="shared" si="12"/>
        <v>0</v>
      </c>
      <c r="X27" s="23">
        <f t="shared" si="13"/>
        <v>5500</v>
      </c>
      <c r="Y27" s="23">
        <f t="shared" si="14"/>
        <v>2677</v>
      </c>
    </row>
    <row r="28" spans="1:25" x14ac:dyDescent="0.3">
      <c r="A28" s="6"/>
      <c r="B28" s="6"/>
      <c r="C28" s="10"/>
      <c r="D28" s="20">
        <f t="shared" si="6"/>
        <v>0</v>
      </c>
      <c r="E28" s="12"/>
      <c r="F28" s="13"/>
      <c r="G28" s="20">
        <f t="shared" si="7"/>
        <v>0</v>
      </c>
      <c r="H28" s="13"/>
      <c r="I28" s="20">
        <f t="shared" si="0"/>
        <v>0</v>
      </c>
      <c r="J28" s="13"/>
      <c r="K28" s="20">
        <f t="shared" si="1"/>
        <v>0</v>
      </c>
      <c r="L28" s="22" t="str">
        <f t="shared" si="17"/>
        <v/>
      </c>
      <c r="M28" s="12"/>
      <c r="N28" s="6"/>
      <c r="O28" s="22" t="str">
        <f t="shared" si="8"/>
        <v/>
      </c>
      <c r="P28" s="20">
        <f t="shared" si="3"/>
        <v>0</v>
      </c>
      <c r="Q28" s="20">
        <f t="shared" si="9"/>
        <v>0</v>
      </c>
      <c r="R28" s="6"/>
      <c r="S28" s="22" t="str">
        <f t="shared" si="10"/>
        <v/>
      </c>
      <c r="T28" s="22" t="b">
        <f t="shared" si="16"/>
        <v>1</v>
      </c>
      <c r="U28" s="23">
        <f t="shared" si="4"/>
        <v>220</v>
      </c>
      <c r="V28" s="23">
        <f t="shared" si="5"/>
        <v>26</v>
      </c>
      <c r="W28" s="23">
        <f t="shared" si="12"/>
        <v>0</v>
      </c>
      <c r="X28" s="23">
        <f t="shared" si="13"/>
        <v>5500</v>
      </c>
      <c r="Y28" s="23">
        <f t="shared" si="14"/>
        <v>2677</v>
      </c>
    </row>
    <row r="29" spans="1:25" x14ac:dyDescent="0.3">
      <c r="A29" s="6"/>
      <c r="B29" s="6"/>
      <c r="C29" s="10"/>
      <c r="D29" s="20">
        <f t="shared" si="6"/>
        <v>0</v>
      </c>
      <c r="E29" s="12"/>
      <c r="F29" s="13"/>
      <c r="G29" s="20">
        <f t="shared" si="7"/>
        <v>0</v>
      </c>
      <c r="H29" s="13"/>
      <c r="I29" s="20">
        <f t="shared" si="0"/>
        <v>0</v>
      </c>
      <c r="J29" s="13"/>
      <c r="K29" s="20">
        <f t="shared" si="1"/>
        <v>0</v>
      </c>
      <c r="L29" s="22" t="str">
        <f t="shared" si="17"/>
        <v/>
      </c>
      <c r="M29" s="12"/>
      <c r="N29" s="6"/>
      <c r="O29" s="22" t="str">
        <f t="shared" si="8"/>
        <v/>
      </c>
      <c r="P29" s="20">
        <f t="shared" si="3"/>
        <v>0</v>
      </c>
      <c r="Q29" s="20">
        <f t="shared" si="9"/>
        <v>0</v>
      </c>
      <c r="R29" s="6"/>
      <c r="S29" s="22" t="str">
        <f t="shared" si="10"/>
        <v/>
      </c>
      <c r="T29" s="22" t="b">
        <f t="shared" si="16"/>
        <v>1</v>
      </c>
      <c r="U29" s="23">
        <f t="shared" si="4"/>
        <v>220</v>
      </c>
      <c r="V29" s="23">
        <f t="shared" si="5"/>
        <v>26</v>
      </c>
      <c r="W29" s="23">
        <f t="shared" si="12"/>
        <v>0</v>
      </c>
      <c r="X29" s="23">
        <f t="shared" si="13"/>
        <v>5500</v>
      </c>
      <c r="Y29" s="23">
        <f t="shared" si="14"/>
        <v>2677</v>
      </c>
    </row>
    <row r="30" spans="1:25" x14ac:dyDescent="0.3">
      <c r="A30" s="6"/>
      <c r="B30" s="6"/>
      <c r="C30" s="10"/>
      <c r="D30" s="20">
        <f t="shared" si="6"/>
        <v>0</v>
      </c>
      <c r="E30" s="12"/>
      <c r="F30" s="13"/>
      <c r="G30" s="20">
        <f t="shared" si="7"/>
        <v>0</v>
      </c>
      <c r="H30" s="13"/>
      <c r="I30" s="20">
        <f t="shared" si="0"/>
        <v>0</v>
      </c>
      <c r="J30" s="13"/>
      <c r="K30" s="20">
        <f t="shared" si="1"/>
        <v>0</v>
      </c>
      <c r="L30" s="22" t="str">
        <f t="shared" si="17"/>
        <v/>
      </c>
      <c r="M30" s="12"/>
      <c r="N30" s="6"/>
      <c r="O30" s="22" t="str">
        <f t="shared" si="8"/>
        <v/>
      </c>
      <c r="P30" s="20">
        <f t="shared" si="3"/>
        <v>0</v>
      </c>
      <c r="Q30" s="20">
        <f t="shared" si="9"/>
        <v>0</v>
      </c>
      <c r="R30" s="6"/>
      <c r="S30" s="22" t="str">
        <f t="shared" si="10"/>
        <v/>
      </c>
      <c r="T30" s="22" t="b">
        <f t="shared" si="16"/>
        <v>1</v>
      </c>
      <c r="U30" s="23">
        <f t="shared" si="4"/>
        <v>220</v>
      </c>
      <c r="V30" s="23">
        <f t="shared" si="5"/>
        <v>26</v>
      </c>
      <c r="W30" s="23">
        <f t="shared" si="12"/>
        <v>0</v>
      </c>
      <c r="X30" s="23">
        <f t="shared" si="13"/>
        <v>5500</v>
      </c>
      <c r="Y30" s="23">
        <f t="shared" si="14"/>
        <v>2677</v>
      </c>
    </row>
    <row r="31" spans="1:25" x14ac:dyDescent="0.3">
      <c r="A31" s="6"/>
      <c r="B31" s="6"/>
      <c r="C31" s="10"/>
      <c r="D31" s="20">
        <f t="shared" si="6"/>
        <v>0</v>
      </c>
      <c r="E31" s="12"/>
      <c r="F31" s="13"/>
      <c r="G31" s="20">
        <f t="shared" si="7"/>
        <v>0</v>
      </c>
      <c r="H31" s="13"/>
      <c r="I31" s="20">
        <f t="shared" si="0"/>
        <v>0</v>
      </c>
      <c r="J31" s="13"/>
      <c r="K31" s="20">
        <f t="shared" si="1"/>
        <v>0</v>
      </c>
      <c r="L31" s="22" t="str">
        <f t="shared" si="17"/>
        <v/>
      </c>
      <c r="M31" s="12"/>
      <c r="N31" s="6"/>
      <c r="O31" s="22" t="str">
        <f t="shared" si="8"/>
        <v/>
      </c>
      <c r="P31" s="20">
        <f t="shared" si="3"/>
        <v>0</v>
      </c>
      <c r="Q31" s="20">
        <f t="shared" si="9"/>
        <v>0</v>
      </c>
      <c r="R31" s="6"/>
      <c r="S31" s="22" t="str">
        <f t="shared" si="10"/>
        <v/>
      </c>
      <c r="T31" s="22" t="b">
        <f t="shared" si="16"/>
        <v>1</v>
      </c>
      <c r="U31" s="23">
        <f t="shared" si="4"/>
        <v>220</v>
      </c>
      <c r="V31" s="23">
        <f t="shared" si="5"/>
        <v>26</v>
      </c>
      <c r="W31" s="23">
        <f t="shared" si="12"/>
        <v>0</v>
      </c>
      <c r="X31" s="23">
        <f t="shared" si="13"/>
        <v>5500</v>
      </c>
      <c r="Y31" s="23">
        <f t="shared" si="14"/>
        <v>2677</v>
      </c>
    </row>
    <row r="32" spans="1:25" x14ac:dyDescent="0.3">
      <c r="F32" s="3" t="s">
        <v>22</v>
      </c>
      <c r="H32" s="3" t="s">
        <v>22</v>
      </c>
      <c r="J32" s="3" t="s">
        <v>22</v>
      </c>
      <c r="X32" s="5" t="s">
        <v>19</v>
      </c>
      <c r="Y32" s="5" t="s">
        <v>18</v>
      </c>
    </row>
    <row r="33" spans="2:25" s="5" customFormat="1" x14ac:dyDescent="0.3">
      <c r="B33" s="25">
        <f>SUM(B5:B32)</f>
        <v>0</v>
      </c>
      <c r="C33" s="26">
        <f>(B33-D33)</f>
        <v>0</v>
      </c>
      <c r="D33" s="21">
        <f>SUM(D5:D31)</f>
        <v>0</v>
      </c>
      <c r="F33" s="3"/>
      <c r="H33" s="3"/>
      <c r="J33" s="3"/>
      <c r="L33" s="7"/>
      <c r="N33" s="21">
        <f>SUM(N5:N31)</f>
        <v>0</v>
      </c>
      <c r="O33" s="17"/>
      <c r="P33" s="21">
        <f>SUM(P5:P31)</f>
        <v>0</v>
      </c>
      <c r="Q33" s="21">
        <f>SUM(Q5:Q31)</f>
        <v>0</v>
      </c>
      <c r="R33" s="25">
        <f>SUM(R5:R31)</f>
        <v>0</v>
      </c>
      <c r="S33" s="17"/>
      <c r="T33" s="17"/>
      <c r="W33" s="18" t="s">
        <v>17</v>
      </c>
      <c r="X33" s="20">
        <f>X31-Y33</f>
        <v>5500</v>
      </c>
      <c r="Y33" s="20">
        <f>Y31-Y4</f>
        <v>0</v>
      </c>
    </row>
    <row r="34" spans="2:25" x14ac:dyDescent="0.3">
      <c r="E34" s="19"/>
      <c r="F34" s="19"/>
      <c r="G34" s="19"/>
      <c r="H34" s="19"/>
      <c r="I34" s="19"/>
      <c r="J34" s="19"/>
      <c r="K34" s="19"/>
      <c r="L34" s="19"/>
      <c r="M34" s="19"/>
    </row>
  </sheetData>
  <mergeCells count="6">
    <mergeCell ref="F3:G3"/>
    <mergeCell ref="H3:I3"/>
    <mergeCell ref="J3:K3"/>
    <mergeCell ref="F4:G4"/>
    <mergeCell ref="H4:I4"/>
    <mergeCell ref="J4:K4"/>
  </mergeCells>
  <phoneticPr fontId="2" type="noConversion"/>
  <conditionalFormatting sqref="L5:L31 O5:O31">
    <cfRule type="cellIs" dxfId="2" priority="3" operator="lessThan">
      <formula>0.333333333333333</formula>
    </cfRule>
  </conditionalFormatting>
  <conditionalFormatting sqref="S5:T31">
    <cfRule type="cellIs" dxfId="1" priority="2" operator="lessThan">
      <formula>0.333333333333333</formula>
    </cfRule>
  </conditionalFormatting>
  <conditionalFormatting sqref="T5:T31">
    <cfRule type="cellIs" dxfId="0" priority="1" operator="lessThan">
      <formula>1</formula>
    </cfRule>
  </conditionalFormatting>
  <pageMargins left="0.7" right="0.7" top="0.78740157499999996" bottom="0.78740157499999996" header="0.3" footer="0.3"/>
  <pageSetup paperSize="9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Steigerung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paulj</dc:creator>
  <cp:lastModifiedBy>paulj</cp:lastModifiedBy>
  <dcterms:created xsi:type="dcterms:W3CDTF">2020-10-21T05:49:59Z</dcterms:created>
  <dcterms:modified xsi:type="dcterms:W3CDTF">2021-11-26T17:12:09Z</dcterms:modified>
</cp:coreProperties>
</file>